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/>
  </bookViews>
  <sheets>
    <sheet name="Լապտերիկ (1)" sheetId="103" r:id="rId1"/>
    <sheet name="ծիածան" sheetId="78" r:id="rId2"/>
    <sheet name="թոռնիկ Մանուշակ " sheetId="80" r:id="rId3"/>
    <sheet name="ժպիտ " sheetId="81" r:id="rId4"/>
    <sheet name="Լուսաստղիկ " sheetId="82" r:id="rId5"/>
    <sheet name="Արձագանք " sheetId="83" r:id="rId6"/>
    <sheet name="Լիլիթ " sheetId="84" r:id="rId7"/>
    <sheet name="Նանուլիկ" sheetId="85" r:id="rId8"/>
    <sheet name="Լիանա" sheetId="86" r:id="rId9"/>
    <sheet name="Արևիկ " sheetId="87" r:id="rId10"/>
    <sheet name="Գոհար" sheetId="89" r:id="rId11"/>
    <sheet name="Փարոս" sheetId="90" r:id="rId12"/>
    <sheet name="Անի պարտեզ" sheetId="91" r:id="rId13"/>
    <sheet name="Կարմիր գլխարկ " sheetId="92" r:id="rId14"/>
    <sheet name="Հենզել և Գրետել" sheetId="93" r:id="rId15"/>
    <sheet name="Սուրբ Մարիամ " sheetId="94" r:id="rId16"/>
    <sheet name="Գյումրու մանկիկ" sheetId="95" r:id="rId17"/>
    <sheet name="Էյլիթիա" sheetId="97" r:id="rId18"/>
    <sheet name="Ձյունիկ" sheetId="98" r:id="rId19"/>
    <sheet name="Հուսո առագաստ " sheetId="99" r:id="rId20"/>
    <sheet name="Երազանք " sheetId="100" r:id="rId21"/>
    <sheet name="Անուլիկ " sheetId="101" r:id="rId22"/>
    <sheet name="Զանգակ " sheetId="102" r:id="rId23"/>
  </sheets>
  <definedNames>
    <definedName name="_xlnm.Print_Area" localSheetId="12">'Անի պարտեզ'!$A$1:$G$49</definedName>
    <definedName name="_xlnm.Print_Area" localSheetId="21">'Անուլիկ '!$A$1:$G$48</definedName>
    <definedName name="_xlnm.Print_Area" localSheetId="9">'Արևիկ '!$A$1:$G$49</definedName>
    <definedName name="_xlnm.Print_Area" localSheetId="5">'Արձագանք '!$A$1:$G$51</definedName>
    <definedName name="_xlnm.Print_Area" localSheetId="16">'Գյումրու մանկիկ'!$A$1:$G$48</definedName>
    <definedName name="_xlnm.Print_Area" localSheetId="10">Գոհար!$A$1:$G$53</definedName>
    <definedName name="_xlnm.Print_Area" localSheetId="20">'Երազանք '!$A$1:$G$48</definedName>
    <definedName name="_xlnm.Print_Area" localSheetId="22">'Զանգակ '!$A$1:$G$49</definedName>
    <definedName name="_xlnm.Print_Area" localSheetId="17">Էյլիթիա!$A$1:$G$49</definedName>
    <definedName name="_xlnm.Print_Area" localSheetId="2">'թոռնիկ Մանուշակ '!$A$1:$G$51</definedName>
    <definedName name="_xlnm.Print_Area" localSheetId="3">'ժպիտ '!$A$1:$G$49</definedName>
    <definedName name="_xlnm.Print_Area" localSheetId="0">'Լապտերիկ (1)'!$A$1:$G$50</definedName>
    <definedName name="_xlnm.Print_Area" localSheetId="8">Լիանա!$A$1:$G$50</definedName>
    <definedName name="_xlnm.Print_Area" localSheetId="6">'Լիլիթ '!$A$1:$G$48</definedName>
    <definedName name="_xlnm.Print_Area" localSheetId="4">'Լուսաստղիկ '!$A$3:$G$47</definedName>
    <definedName name="_xlnm.Print_Area" localSheetId="1">ծիածան!$A$1:$G$50</definedName>
    <definedName name="_xlnm.Print_Area" localSheetId="13">'Կարմիր գլխարկ '!$A$1:$G$48</definedName>
    <definedName name="_xlnm.Print_Area" localSheetId="14">'Հենզել և Գրետել'!$A$1:$G$49</definedName>
    <definedName name="_xlnm.Print_Area" localSheetId="19">'Հուսո առագաստ '!$A$1:$G$49</definedName>
    <definedName name="_xlnm.Print_Area" localSheetId="18">Ձյունիկ!$A$1:$G$49</definedName>
    <definedName name="_xlnm.Print_Area" localSheetId="7">Նանուլիկ!$A$1:$G$48</definedName>
    <definedName name="_xlnm.Print_Area" localSheetId="15">'Սուրբ Մարիամ '!$A$1:$G$52</definedName>
    <definedName name="_xlnm.Print_Area" localSheetId="11">Փարոս!$A$1:$G$49</definedName>
  </definedNames>
  <calcPr calcId="124519"/>
  <fileRecoveryPr autoRecover="0"/>
</workbook>
</file>

<file path=xl/calcChain.xml><?xml version="1.0" encoding="utf-8"?>
<calcChain xmlns="http://schemas.openxmlformats.org/spreadsheetml/2006/main">
  <c r="G36" i="98"/>
  <c r="G38" i="80" l="1"/>
  <c r="G38" i="103"/>
  <c r="D38"/>
  <c r="G33"/>
  <c r="E33"/>
  <c r="E32"/>
  <c r="G32" s="1"/>
  <c r="G31"/>
  <c r="E31"/>
  <c r="E30"/>
  <c r="G30" s="1"/>
  <c r="G29"/>
  <c r="E29"/>
  <c r="E28"/>
  <c r="G28" s="1"/>
  <c r="E27"/>
  <c r="G27" s="1"/>
  <c r="E26"/>
  <c r="G26" s="1"/>
  <c r="G25"/>
  <c r="E25"/>
  <c r="E24"/>
  <c r="G36" i="97"/>
  <c r="E36"/>
  <c r="G37" i="94"/>
  <c r="E37"/>
  <c r="G36" i="91"/>
  <c r="E36"/>
  <c r="G35" i="85"/>
  <c r="E35"/>
  <c r="G38" i="83"/>
  <c r="G34" i="82"/>
  <c r="E34"/>
  <c r="G36" i="81"/>
  <c r="E36"/>
  <c r="G37" i="78"/>
  <c r="D36" i="99"/>
  <c r="E38" i="83"/>
  <c r="D38" i="80"/>
  <c r="D37" i="78"/>
  <c r="E38" i="103" l="1"/>
  <c r="E37" i="78"/>
  <c r="E26" i="99"/>
  <c r="G34" i="101"/>
  <c r="E33" i="102"/>
  <c r="G33" s="1"/>
  <c r="D36" l="1"/>
  <c r="E35"/>
  <c r="G35" s="1"/>
  <c r="D35" i="101"/>
  <c r="D35" i="100"/>
  <c r="E34"/>
  <c r="G34" s="1"/>
  <c r="E35" i="99"/>
  <c r="G35" s="1"/>
  <c r="D36" i="98"/>
  <c r="E35"/>
  <c r="G35" s="1"/>
  <c r="D36" i="97"/>
  <c r="E35"/>
  <c r="G35" s="1"/>
  <c r="D35" i="95"/>
  <c r="E34"/>
  <c r="G34" s="1"/>
  <c r="D37" i="94"/>
  <c r="E36"/>
  <c r="G36" s="1"/>
  <c r="D36" i="93"/>
  <c r="E35"/>
  <c r="G35" s="1"/>
  <c r="D35" i="92"/>
  <c r="E34"/>
  <c r="G34" s="1"/>
  <c r="D36" i="91"/>
  <c r="E35"/>
  <c r="G35" s="1"/>
  <c r="D36" i="90"/>
  <c r="E35"/>
  <c r="G35" s="1"/>
  <c r="D40" i="89"/>
  <c r="E39"/>
  <c r="G39" s="1"/>
  <c r="D36" i="87"/>
  <c r="E35"/>
  <c r="G35" s="1"/>
  <c r="D37" i="86"/>
  <c r="E36"/>
  <c r="G36" s="1"/>
  <c r="D35" i="85"/>
  <c r="E34"/>
  <c r="G34" s="1"/>
  <c r="D35" i="84"/>
  <c r="E34"/>
  <c r="G34" s="1"/>
  <c r="D38" i="83"/>
  <c r="E37"/>
  <c r="G37" s="1"/>
  <c r="D34" i="82"/>
  <c r="E33"/>
  <c r="G33" s="1"/>
  <c r="D36" i="81"/>
  <c r="E35"/>
  <c r="G35" s="1"/>
  <c r="E37" i="80"/>
  <c r="G37" s="1"/>
  <c r="E36" i="78"/>
  <c r="G36" s="1"/>
  <c r="E30" i="100"/>
  <c r="G30" s="1"/>
  <c r="E34" i="99"/>
  <c r="G34" s="1"/>
  <c r="E29" i="97"/>
  <c r="G29" s="1"/>
  <c r="E30" i="91"/>
  <c r="G30" s="1"/>
  <c r="E31" i="84"/>
  <c r="G31" s="1"/>
  <c r="E29" i="81"/>
  <c r="G29" s="1"/>
  <c r="E26" i="94"/>
  <c r="E27"/>
  <c r="G27" s="1"/>
  <c r="E28"/>
  <c r="G28" s="1"/>
  <c r="E29"/>
  <c r="G29" s="1"/>
  <c r="E30"/>
  <c r="G30" s="1"/>
  <c r="E31"/>
  <c r="G31" s="1"/>
  <c r="E32"/>
  <c r="G32" s="1"/>
  <c r="E33"/>
  <c r="E34"/>
  <c r="G34" s="1"/>
  <c r="E35"/>
  <c r="G35" s="1"/>
  <c r="G32" i="101"/>
  <c r="G26" i="99"/>
  <c r="G33" i="94"/>
  <c r="E34" i="102"/>
  <c r="G34" s="1"/>
  <c r="E32"/>
  <c r="G32" s="1"/>
  <c r="E31"/>
  <c r="G31" s="1"/>
  <c r="E29"/>
  <c r="G29" s="1"/>
  <c r="E28"/>
  <c r="G28" s="1"/>
  <c r="E27"/>
  <c r="G27" s="1"/>
  <c r="E25"/>
  <c r="G25" s="1"/>
  <c r="E33" i="101"/>
  <c r="G33" s="1"/>
  <c r="E31"/>
  <c r="G31" s="1"/>
  <c r="E29"/>
  <c r="G29" s="1"/>
  <c r="E28"/>
  <c r="G28" s="1"/>
  <c r="E27"/>
  <c r="G27" s="1"/>
  <c r="E26"/>
  <c r="G26" s="1"/>
  <c r="E32" i="100"/>
  <c r="G32" s="1"/>
  <c r="E31"/>
  <c r="G31" s="1"/>
  <c r="E33"/>
  <c r="G33" s="1"/>
  <c r="E29"/>
  <c r="G29" s="1"/>
  <c r="E28"/>
  <c r="G28" s="1"/>
  <c r="E27"/>
  <c r="G27" s="1"/>
  <c r="E25"/>
  <c r="G25" s="1"/>
  <c r="E33" i="99"/>
  <c r="G33" s="1"/>
  <c r="E32"/>
  <c r="G32" s="1"/>
  <c r="E31"/>
  <c r="G31" s="1"/>
  <c r="E30"/>
  <c r="G30" s="1"/>
  <c r="E29"/>
  <c r="G29" s="1"/>
  <c r="E28"/>
  <c r="G28" s="1"/>
  <c r="E27"/>
  <c r="G27" s="1"/>
  <c r="E25"/>
  <c r="G25" s="1"/>
  <c r="E34" i="98"/>
  <c r="G34" s="1"/>
  <c r="E33"/>
  <c r="G33" s="1"/>
  <c r="E32"/>
  <c r="G32" s="1"/>
  <c r="E31"/>
  <c r="G31" s="1"/>
  <c r="E30"/>
  <c r="G30" s="1"/>
  <c r="E29" l="1"/>
  <c r="G29" s="1"/>
  <c r="E28"/>
  <c r="G28" s="1"/>
  <c r="E27"/>
  <c r="G27" s="1"/>
  <c r="E25"/>
  <c r="G25" s="1"/>
  <c r="E34" i="97"/>
  <c r="G34" s="1"/>
  <c r="E32"/>
  <c r="G32" s="1"/>
  <c r="E31"/>
  <c r="G31" s="1"/>
  <c r="E30"/>
  <c r="G30" s="1"/>
  <c r="E28"/>
  <c r="G28" s="1"/>
  <c r="E27"/>
  <c r="G27" s="1"/>
  <c r="E25"/>
  <c r="G25" s="1"/>
  <c r="E33" i="95"/>
  <c r="G33" s="1"/>
  <c r="E31"/>
  <c r="G31" s="1"/>
  <c r="E29"/>
  <c r="G29" s="1"/>
  <c r="E28"/>
  <c r="G28" s="1"/>
  <c r="E27"/>
  <c r="G27" s="1"/>
  <c r="E26"/>
  <c r="G26" s="1"/>
  <c r="E34" i="93" l="1"/>
  <c r="G34" s="1"/>
  <c r="E33"/>
  <c r="G33" s="1"/>
  <c r="E31"/>
  <c r="G31" s="1"/>
  <c r="E30"/>
  <c r="G30" s="1"/>
  <c r="E29"/>
  <c r="G29" s="1"/>
  <c r="E28"/>
  <c r="G28" s="1"/>
  <c r="E27"/>
  <c r="E25"/>
  <c r="G25" s="1"/>
  <c r="G27" l="1"/>
  <c r="G36" s="1"/>
  <c r="E36"/>
  <c r="E32" i="92"/>
  <c r="G32" s="1"/>
  <c r="E31"/>
  <c r="G31" s="1"/>
  <c r="E33"/>
  <c r="G33" s="1"/>
  <c r="E30"/>
  <c r="G30" s="1"/>
  <c r="E29"/>
  <c r="G29" s="1"/>
  <c r="E28"/>
  <c r="G28" s="1"/>
  <c r="E27"/>
  <c r="G27" s="1"/>
  <c r="E25"/>
  <c r="G25" s="1"/>
  <c r="E34" i="91"/>
  <c r="G34" s="1"/>
  <c r="E32"/>
  <c r="G32" s="1"/>
  <c r="E31"/>
  <c r="G31" s="1"/>
  <c r="E29" l="1"/>
  <c r="G29" s="1"/>
  <c r="E28"/>
  <c r="G28" s="1"/>
  <c r="E27"/>
  <c r="G27" s="1"/>
  <c r="E25"/>
  <c r="G25" s="1"/>
  <c r="E34" i="90"/>
  <c r="G34" s="1"/>
  <c r="E32"/>
  <c r="G32" s="1"/>
  <c r="E31"/>
  <c r="G31" s="1"/>
  <c r="E33"/>
  <c r="G33" s="1"/>
  <c r="E29"/>
  <c r="G29" s="1"/>
  <c r="E28"/>
  <c r="G28" s="1"/>
  <c r="E27"/>
  <c r="G27" s="1"/>
  <c r="E25"/>
  <c r="G25" s="1"/>
  <c r="E37" i="89"/>
  <c r="G37" s="1"/>
  <c r="E38"/>
  <c r="G38" s="1"/>
  <c r="E35"/>
  <c r="G35" s="1"/>
  <c r="E34"/>
  <c r="G34" s="1"/>
  <c r="E32"/>
  <c r="G32" s="1"/>
  <c r="E36"/>
  <c r="G36" s="1"/>
  <c r="E31"/>
  <c r="G31" s="1"/>
  <c r="E30"/>
  <c r="G30" s="1"/>
  <c r="E28"/>
  <c r="G28" s="1"/>
  <c r="E33" i="87"/>
  <c r="G33" s="1"/>
  <c r="E32"/>
  <c r="G32" s="1"/>
  <c r="E31"/>
  <c r="G31" s="1"/>
  <c r="E30"/>
  <c r="G30" s="1"/>
  <c r="E29"/>
  <c r="G29" s="1"/>
  <c r="E28"/>
  <c r="G28" s="1"/>
  <c r="E27"/>
  <c r="E25"/>
  <c r="G25" s="1"/>
  <c r="E33" i="86"/>
  <c r="G33" s="1"/>
  <c r="E34"/>
  <c r="G34" s="1"/>
  <c r="E32"/>
  <c r="G32" s="1"/>
  <c r="E31"/>
  <c r="G31" s="1"/>
  <c r="E28"/>
  <c r="G28" s="1"/>
  <c r="E29"/>
  <c r="E27"/>
  <c r="G27" s="1"/>
  <c r="E26"/>
  <c r="G26" s="1"/>
  <c r="E33" i="85"/>
  <c r="G33" s="1"/>
  <c r="E31"/>
  <c r="G31" s="1"/>
  <c r="E30"/>
  <c r="G30" s="1"/>
  <c r="E28"/>
  <c r="G28" s="1"/>
  <c r="E29"/>
  <c r="G29" s="1"/>
  <c r="E27"/>
  <c r="G27" s="1"/>
  <c r="E26"/>
  <c r="G26" s="1"/>
  <c r="E33" i="84"/>
  <c r="G33" s="1"/>
  <c r="E32"/>
  <c r="G32" s="1"/>
  <c r="E30"/>
  <c r="G30" s="1"/>
  <c r="E29"/>
  <c r="G29" s="1"/>
  <c r="E28"/>
  <c r="G28" s="1"/>
  <c r="E27"/>
  <c r="G27" s="1"/>
  <c r="E26"/>
  <c r="G26" s="1"/>
  <c r="E35" i="83"/>
  <c r="G35" s="1"/>
  <c r="E34"/>
  <c r="G34" s="1"/>
  <c r="E33"/>
  <c r="G33" s="1"/>
  <c r="E32"/>
  <c r="G32" s="1"/>
  <c r="E31"/>
  <c r="G31" s="1"/>
  <c r="E28"/>
  <c r="G28" s="1"/>
  <c r="E29"/>
  <c r="G29" s="1"/>
  <c r="E27"/>
  <c r="G27" s="1"/>
  <c r="E26"/>
  <c r="G26" s="1"/>
  <c r="E32" i="82"/>
  <c r="G32" s="1"/>
  <c r="E30"/>
  <c r="G30" s="1"/>
  <c r="E29"/>
  <c r="G29" s="1"/>
  <c r="E28"/>
  <c r="G28" s="1"/>
  <c r="E27"/>
  <c r="G27" s="1"/>
  <c r="E26"/>
  <c r="G26" s="1"/>
  <c r="E25"/>
  <c r="G25" s="1"/>
  <c r="E30" i="81"/>
  <c r="G30" s="1"/>
  <c r="E28"/>
  <c r="G28" s="1"/>
  <c r="E27"/>
  <c r="G27" s="1"/>
  <c r="E26"/>
  <c r="G26" s="1"/>
  <c r="E36" i="80"/>
  <c r="G36" s="1"/>
  <c r="E33"/>
  <c r="G33" s="1"/>
  <c r="E32"/>
  <c r="G32" s="1"/>
  <c r="E31"/>
  <c r="G31" s="1"/>
  <c r="G27" i="87" l="1"/>
  <c r="G36" s="1"/>
  <c r="E36"/>
  <c r="G29" i="86"/>
  <c r="G37" s="1"/>
  <c r="E37"/>
  <c r="E27" i="78"/>
  <c r="G27" s="1"/>
  <c r="E24"/>
  <c r="E25"/>
  <c r="G25" s="1"/>
  <c r="E26" i="102" l="1"/>
  <c r="G26" s="1"/>
  <c r="E24" i="90"/>
  <c r="E36" s="1"/>
  <c r="E26"/>
  <c r="G26" s="1"/>
  <c r="E30"/>
  <c r="G30" s="1"/>
  <c r="E24" i="102"/>
  <c r="E36" s="1"/>
  <c r="E30" i="101"/>
  <c r="G30" s="1"/>
  <c r="E25"/>
  <c r="G25" s="1"/>
  <c r="G35" s="1"/>
  <c r="E24"/>
  <c r="E26" i="100"/>
  <c r="G26" s="1"/>
  <c r="E24"/>
  <c r="E35" s="1"/>
  <c r="E35" i="101" l="1"/>
  <c r="G35" i="100"/>
  <c r="G36" i="102"/>
  <c r="G36" i="90"/>
  <c r="E24" i="99" l="1"/>
  <c r="E36" s="1"/>
  <c r="E26" i="98"/>
  <c r="G26" s="1"/>
  <c r="E24"/>
  <c r="E33" i="97"/>
  <c r="G33" s="1"/>
  <c r="E26"/>
  <c r="G26" s="1"/>
  <c r="E24"/>
  <c r="E32" i="95"/>
  <c r="G32" s="1"/>
  <c r="E30"/>
  <c r="G30" s="1"/>
  <c r="E25"/>
  <c r="G25" s="1"/>
  <c r="E24"/>
  <c r="E26" i="93"/>
  <c r="G26" s="1"/>
  <c r="E24"/>
  <c r="E26" i="92"/>
  <c r="G26" s="1"/>
  <c r="E24"/>
  <c r="E35" s="1"/>
  <c r="E33" i="91"/>
  <c r="G33" s="1"/>
  <c r="E26"/>
  <c r="G26" s="1"/>
  <c r="E24"/>
  <c r="E29" i="89"/>
  <c r="G29" s="1"/>
  <c r="E27"/>
  <c r="E40" s="1"/>
  <c r="E26" i="87"/>
  <c r="G26" s="1"/>
  <c r="E24"/>
  <c r="E25" i="86"/>
  <c r="G25" s="1"/>
  <c r="E24"/>
  <c r="E32" i="85"/>
  <c r="G32" s="1"/>
  <c r="E25"/>
  <c r="G25" s="1"/>
  <c r="E24"/>
  <c r="E25" i="84"/>
  <c r="G25" s="1"/>
  <c r="E24"/>
  <c r="E24" i="83"/>
  <c r="E25"/>
  <c r="G25" s="1"/>
  <c r="E31" i="82"/>
  <c r="G31" s="1"/>
  <c r="E24"/>
  <c r="G24" s="1"/>
  <c r="E23"/>
  <c r="E34" i="81"/>
  <c r="G34" s="1"/>
  <c r="E33"/>
  <c r="G33" s="1"/>
  <c r="E32"/>
  <c r="G32" s="1"/>
  <c r="E31"/>
  <c r="G31" s="1"/>
  <c r="E25"/>
  <c r="G25" s="1"/>
  <c r="E24"/>
  <c r="E29" i="80"/>
  <c r="G29" s="1"/>
  <c r="E28"/>
  <c r="G28" s="1"/>
  <c r="E27"/>
  <c r="G27" s="1"/>
  <c r="E26"/>
  <c r="G26" s="1"/>
  <c r="E25"/>
  <c r="E24"/>
  <c r="E35" i="78"/>
  <c r="G35" s="1"/>
  <c r="E34"/>
  <c r="G34" s="1"/>
  <c r="E33"/>
  <c r="G33" s="1"/>
  <c r="E32"/>
  <c r="E31"/>
  <c r="G31" s="1"/>
  <c r="E29"/>
  <c r="G29" s="1"/>
  <c r="E28"/>
  <c r="G28" s="1"/>
  <c r="E26"/>
  <c r="E36" i="98" l="1"/>
  <c r="E35" i="95"/>
  <c r="E35" i="84"/>
  <c r="G25" i="80"/>
  <c r="E38"/>
  <c r="G32" i="78"/>
  <c r="G26"/>
  <c r="G36" i="99"/>
  <c r="G35" i="95"/>
  <c r="G35" i="92"/>
  <c r="G40" i="89"/>
  <c r="G35" i="84"/>
</calcChain>
</file>

<file path=xl/sharedStrings.xml><?xml version="1.0" encoding="utf-8"?>
<sst xmlns="http://schemas.openxmlformats.org/spreadsheetml/2006/main" count="795" uniqueCount="126">
  <si>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</si>
  <si>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</si>
  <si>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</si>
  <si>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</si>
  <si>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</si>
  <si>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</si>
  <si>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</si>
  <si>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</si>
  <si>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</si>
  <si>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</si>
  <si>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</si>
  <si>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</si>
  <si>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</si>
  <si>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</si>
  <si>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>Հավաքարար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</si>
  <si>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</si>
  <si>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</si>
  <si>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</si>
  <si>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</si>
  <si>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</si>
  <si>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</si>
  <si>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</si>
  <si>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</si>
  <si>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</si>
  <si>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</si>
  <si>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</si>
  <si>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</si>
  <si>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</si>
  <si>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</si>
  <si>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</si>
  <si>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</si>
  <si>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39</t>
  </si>
  <si>
    <t>ՀԱՎԵԼՎԱԾ N 40</t>
  </si>
  <si>
    <t>ՀԱՎԵԼՎԱԾ N 43</t>
  </si>
  <si>
    <t>ՀԱՎԵԼՎԱԾ N 46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</si>
  <si>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</si>
  <si>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 xml:space="preserve">Տնօրեն </t>
  </si>
  <si>
    <t>« Թոռնիկ Մանուշակ մանկապարտեզ»    ՀՈԱԿ</t>
  </si>
  <si>
    <t>« Նանուլիկ մանկապարտեզ»    ՀՈԱԿ</t>
  </si>
  <si>
    <t>« Արևիկ  մանկապարտեզ»    ՀՈԱԿ</t>
  </si>
  <si>
    <t>« Անի պարտեզ մանկապարտեզ»    ՀՈԱԿ</t>
  </si>
  <si>
    <t>«Կարմիր գլխարկ մանկապարտեզ»    ՀՈԱԿ</t>
  </si>
  <si>
    <t>« Գյումրու մանկիկ մանկապարտեզ»    ՀՈԱԿ</t>
  </si>
  <si>
    <t>« Հուսո առագաստ մանկապարտեզ»    ՀՈԱԿ</t>
  </si>
  <si>
    <t>« Երազանք  մանկապարտեզ »    ՀՈԱԿ</t>
  </si>
  <si>
    <t>« Անուլիկ  մանկապարտեզ»    ՀՈԱԿ</t>
  </si>
  <si>
    <t>Խոհարարի  օգնական</t>
  </si>
  <si>
    <t>« Զանգակ մանկապարտեզ»    ՀՈԱԿ</t>
  </si>
  <si>
    <t>« Լապտերիկ-մսուր մանկապարտեզ »    ՀՈԱԿ</t>
  </si>
  <si>
    <t>« Ծիածան-մսուր մանկապարտեզ »    ՀՈԱԿ</t>
  </si>
  <si>
    <t>« Ժպիտ-մսուր մանկապարտեզ »    ՀՈԱԿ</t>
  </si>
  <si>
    <t>« Լուսաստղիկ-մսուր մանկապարտեզ»    ՀՈԱԿ</t>
  </si>
  <si>
    <t>« Արձագանք-մսուր մանկապարտեզ»    ՀՈԱԿ</t>
  </si>
  <si>
    <t>« Լիանա-մսուր մանկապարտեզ»    ՀՈԱԿ</t>
  </si>
  <si>
    <t>« Գոհար-մսուր մանկապարտեզ»    ՀՈԱԿ</t>
  </si>
  <si>
    <t>« Փարոս-մսուր մանկապարտեզ»    ՀՈԱԿ</t>
  </si>
  <si>
    <t>« Հենզել և Գրետել-մսուր մանկապարտեզ»    ՀՈԱԿ</t>
  </si>
  <si>
    <t>« Էյլիթիա-մսուր մանկապարտեզ»    ՀՈԱԿ</t>
  </si>
  <si>
    <t>« Ձյունիկ-մսուր մանկապարտեզ»    ՀՈԱԿ</t>
  </si>
  <si>
    <t>« Լիլիթ- մսուր մանկապարտեզ»    ՀՈԱԿ</t>
  </si>
  <si>
    <t>« Սուրբ Մարիամ-մսուր մանկապարտեզ»    ՀՈԱԿ</t>
  </si>
  <si>
    <t>Ֆիզ. հրահանգիչ</t>
  </si>
  <si>
    <t>Դռնապան</t>
  </si>
  <si>
    <t>ավագանու  2023 թվականի դեկտեմբերի 29-ի</t>
  </si>
  <si>
    <t>ավագանու  2023 թվականի  դեկտեմբերի 29-ի</t>
  </si>
  <si>
    <t>ավագանու  2023թվականի  դեկտեմբերի 29-ի</t>
  </si>
  <si>
    <t>ավագանու  2023թվականի դեկտեմբերի 29-ի</t>
  </si>
  <si>
    <t>ՀԱՎԵԼՎԱԾ N 37</t>
  </si>
  <si>
    <t>ՀԱՎԵԼՎԱԾ  N 38</t>
  </si>
  <si>
    <t>ՀԱՎԵԼՎԱԾ N 41</t>
  </si>
  <si>
    <t xml:space="preserve"> ՀԱՎԵԼՎԱԾ  N 42</t>
  </si>
  <si>
    <t>ՀԱՎԵԼՎԱԾ N 44</t>
  </si>
  <si>
    <t>ՀԱՎԵԼՎԱԾ N 47</t>
  </si>
  <si>
    <t>ՀԱՎԵԼՎԱԾ N 49</t>
  </si>
  <si>
    <t>ավագանու  2024 թվականի ապրիլի 12-ի</t>
  </si>
  <si>
    <t>N  -Ա որոշման</t>
  </si>
  <si>
    <t>ավագանու  2024 թվականի  ապրիլի 12-ի</t>
  </si>
  <si>
    <t>N   -Ա որոշման</t>
  </si>
  <si>
    <t>ավագանու  2024 թվականի ապրիլի 12 -ի</t>
  </si>
  <si>
    <t>N    -Ա  որոշման</t>
  </si>
  <si>
    <t>N     -Ա որոշման</t>
  </si>
  <si>
    <t>ԲԱՐՁՐԱՑՈՒՄ</t>
  </si>
  <si>
    <t>N    -Ա որոշման</t>
  </si>
  <si>
    <t>N       -Ա որոշման</t>
  </si>
  <si>
    <t>N     Ա   որոշման</t>
  </si>
  <si>
    <t>ականի ապրիլի 12-ի</t>
  </si>
  <si>
    <t>N      -Ա որոշման</t>
  </si>
  <si>
    <t>ավագանու  2024թվականի  ապրիլի 12 -ի</t>
  </si>
  <si>
    <t>ՀԱՎԵԼՎԱԾ N 48</t>
  </si>
  <si>
    <t>ՀԱՎԵԼՎԱԾ N 50</t>
  </si>
  <si>
    <t>ՀԱՎԵԼՎԱԾ N 51</t>
  </si>
  <si>
    <t>ՀԱՎԵԼՎԱԾ N 45</t>
  </si>
  <si>
    <t>ՀԱՎԵԼՎԱԾ N 52</t>
  </si>
  <si>
    <t>ՀԱՎԵԼՎԱԾ N 53</t>
  </si>
  <si>
    <t>ՀԱՎԵԼՎԱԾ N 54</t>
  </si>
  <si>
    <t>ՀԱՎԵԼՎԱԾ N 55</t>
  </si>
  <si>
    <t>ՀԱՎԵԼՎԱԾ N 56</t>
  </si>
  <si>
    <t>ՀԱՎԵԼՎԱԾ N 57</t>
  </si>
  <si>
    <t xml:space="preserve">N 283-Ա որոշման» </t>
  </si>
  <si>
    <t>« ՀԱՎԵԼՎԱԾ N 35</t>
  </si>
  <si>
    <t xml:space="preserve">     </t>
  </si>
  <si>
    <t>«ՀԱՎԵԼՎԱԾ N 36</t>
  </si>
  <si>
    <t>N 283-Ա որոշման »</t>
  </si>
  <si>
    <t>N 283-Ա  որոշման»</t>
  </si>
  <si>
    <t>«ՀԱՎԵԼՎԱԾ N 37</t>
  </si>
  <si>
    <t>«ՀԱՎԵԼՎԱԾ  N 38</t>
  </si>
  <si>
    <t>N 283-Ա որոշման»</t>
  </si>
  <si>
    <t>«ՀԱՎԵԼՎԱԾ N 39</t>
  </si>
  <si>
    <t>«ՀԱՎԵԼՎԱԾ N 40</t>
  </si>
  <si>
    <t>«ՀԱՎԵԼՎԱԾ N 41</t>
  </si>
  <si>
    <t>« ՀԱՎԵԼՎԱԾ  N 42</t>
  </si>
  <si>
    <t xml:space="preserve"> «ՀԱՎԵԼՎԱԾ N 43</t>
  </si>
  <si>
    <t>«ՀԱՎԵԼՎԱԾ N 44</t>
  </si>
  <si>
    <t xml:space="preserve"> «ՀԱՎԵԼՎԱԾ N 46</t>
  </si>
  <si>
    <t>«ՀԱՎԵԼՎԱԾ N 47</t>
  </si>
  <si>
    <t xml:space="preserve"> « ՀԱՎԵԼՎԱԾ N 48</t>
  </si>
  <si>
    <t>«ՀԱՎԵԼՎԱԾ N 49</t>
  </si>
  <si>
    <t xml:space="preserve">  « ՀԱՎԵԼՎԱԾ N50</t>
  </si>
  <si>
    <t>«  ՀԱՎԵԼՎԱԾ N 51</t>
  </si>
  <si>
    <t xml:space="preserve">  «ՀԱՎԵԼՎԱԾ N 52</t>
  </si>
  <si>
    <t xml:space="preserve"> « ՀԱՎԵԼՎԱԾ N 53</t>
  </si>
  <si>
    <t xml:space="preserve">  «ՀԱՎԵԼՎԱԾ N 54</t>
  </si>
  <si>
    <t>« ՀԱՎԵԼՎԱԾ N 55</t>
  </si>
  <si>
    <t xml:space="preserve"> « ՀԱՎԵԼՎԱԾ N 56</t>
  </si>
  <si>
    <t xml:space="preserve"> « ՀԱՎԵԼՎԱԾ N 57</t>
  </si>
  <si>
    <t xml:space="preserve"> «ՀԱՎԵԼՎԱԾ N 58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</si>
</sst>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8"/>
      <name val="GHEA Grapalat"/>
      <family val="3"/>
    </font>
    <font>
      <sz val="16"/>
      <name val="GHEA Grapalat"/>
      <family val="3"/>
    </font>
    <font>
      <sz val="20"/>
      <name val="GHEA Grapalat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0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 wrapText="1"/>
      <protection locked="0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1" applyFont="1" applyFill="1" applyBorder="1" applyAlignment="1" applyProtection="1">
      <alignment vertical="top"/>
      <protection locked="0"/>
    </xf>
    <xf numFmtId="3" fontId="0" fillId="0" borderId="0" xfId="0" applyNumberFormat="1"/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Alignment="1" applyProtection="1">
      <alignment horizontal="left" vertical="center"/>
      <protection locked="0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13" fillId="0" borderId="0" xfId="0" applyFont="1"/>
    <xf numFmtId="0" fontId="11" fillId="0" borderId="0" xfId="1" applyFont="1" applyFill="1" applyBorder="1" applyAlignment="1" applyProtection="1">
      <protection locked="0"/>
    </xf>
    <xf numFmtId="0" fontId="3" fillId="0" borderId="0" xfId="1" applyFont="1" applyFill="1" applyBorder="1" applyAlignment="1" applyProtection="1">
      <protection locked="0"/>
    </xf>
    <xf numFmtId="0" fontId="2" fillId="0" borderId="0" xfId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Alignment="1" applyProtection="1">
      <alignment horizontal="center" vertical="center"/>
      <protection locked="0"/>
    </xf>
    <xf numFmtId="0" fontId="15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14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11" fillId="0" borderId="0" xfId="1" applyFont="1" applyFill="1" applyBorder="1" applyAlignment="1" applyProtection="1">
      <alignment horizontal="left" vertical="top" wrapText="1"/>
      <protection locked="0"/>
    </xf>
    <xf numFmtId="0" fontId="12" fillId="0" borderId="0" xfId="0" applyFont="1" applyAlignment="1">
      <alignment horizontal="left" wrapText="1"/>
    </xf>
    <xf numFmtId="0" fontId="3" fillId="0" borderId="0" xfId="0" applyFont="1" applyFill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M50"/>
  <sheetViews>
    <sheetView tabSelected="1" topLeftCell="A19" zoomScaleSheetLayoutView="100" workbookViewId="0">
      <selection activeCell="A18" sqref="A18:E1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4" customWidth="1"/>
  </cols>
  <sheetData>
    <row r="1" spans="1:7" ht="20.25">
      <c r="E1" s="53" t="s">
        <v>29</v>
      </c>
      <c r="F1" s="53"/>
      <c r="G1" s="54"/>
    </row>
    <row r="2" spans="1:7" ht="20.25">
      <c r="E2" s="53" t="s">
        <v>0</v>
      </c>
      <c r="F2" s="53"/>
      <c r="G2" s="54"/>
    </row>
    <row r="3" spans="1:7" ht="20.25">
      <c r="E3" s="53" t="s">
        <v>1</v>
      </c>
      <c r="F3" s="53"/>
      <c r="G3" s="54"/>
    </row>
    <row r="4" spans="1:7" ht="20.25">
      <c r="E4" s="59" t="s">
        <v>74</v>
      </c>
      <c r="F4" s="59"/>
      <c r="G4" s="59"/>
    </row>
    <row r="5" spans="1:7" ht="20.25">
      <c r="E5" s="53" t="s">
        <v>75</v>
      </c>
      <c r="F5" s="53"/>
      <c r="G5" s="54"/>
    </row>
    <row r="6" spans="1:7" ht="20.25">
      <c r="A6" s="1"/>
      <c r="B6" s="1"/>
      <c r="C6" s="1"/>
      <c r="D6" s="1"/>
      <c r="E6" s="55"/>
      <c r="F6" s="55"/>
      <c r="G6" s="54"/>
    </row>
    <row r="7" spans="1:7" ht="20.25">
      <c r="A7" s="5"/>
      <c r="B7" s="5"/>
      <c r="C7" s="5"/>
      <c r="D7" s="8"/>
      <c r="E7" s="53"/>
      <c r="F7" s="53"/>
      <c r="G7" s="2"/>
    </row>
    <row r="8" spans="1:7" ht="20.25">
      <c r="A8" s="5"/>
      <c r="B8" s="5"/>
      <c r="C8" s="5"/>
      <c r="D8" s="52" t="s">
        <v>100</v>
      </c>
      <c r="E8" s="53" t="s">
        <v>99</v>
      </c>
      <c r="F8" s="53"/>
      <c r="G8" s="54"/>
    </row>
    <row r="9" spans="1:7" ht="20.25">
      <c r="A9" s="5"/>
      <c r="B9" s="5"/>
      <c r="C9" s="5"/>
      <c r="D9" s="8"/>
      <c r="E9" s="53" t="s">
        <v>0</v>
      </c>
      <c r="F9" s="53"/>
      <c r="G9" s="54"/>
    </row>
    <row r="10" spans="1:7" ht="20.25">
      <c r="A10" s="5"/>
      <c r="B10" s="5"/>
      <c r="C10" s="5"/>
      <c r="D10" s="8"/>
      <c r="E10" s="53" t="s">
        <v>1</v>
      </c>
      <c r="F10" s="53"/>
      <c r="G10" s="54"/>
    </row>
    <row r="11" spans="1:7" ht="20.25">
      <c r="A11" s="5"/>
      <c r="B11" s="5"/>
      <c r="C11" s="5"/>
      <c r="D11" s="8"/>
      <c r="E11" s="59" t="s">
        <v>63</v>
      </c>
      <c r="F11" s="59"/>
      <c r="G11" s="59"/>
    </row>
    <row r="12" spans="1:7" ht="20.25">
      <c r="A12" s="5"/>
      <c r="B12" s="5"/>
      <c r="C12" s="5"/>
      <c r="D12" s="5"/>
      <c r="E12" s="53" t="s">
        <v>98</v>
      </c>
      <c r="F12" s="53"/>
      <c r="G12" s="54"/>
    </row>
    <row r="13" spans="1:7" ht="17.25">
      <c r="A13" s="5"/>
      <c r="B13" s="5"/>
      <c r="C13" s="5"/>
      <c r="D13" s="5"/>
      <c r="E13" s="6"/>
      <c r="F13" s="6"/>
      <c r="G13" s="7"/>
    </row>
    <row r="14" spans="1:7" ht="24.75" customHeight="1">
      <c r="A14" s="5"/>
      <c r="B14" s="5"/>
      <c r="C14" s="5"/>
      <c r="D14" s="5"/>
      <c r="E14" s="6"/>
      <c r="F14" s="6"/>
      <c r="G14" s="7"/>
    </row>
    <row r="15" spans="1:7" ht="54.75" customHeight="1">
      <c r="A15" s="60" t="s">
        <v>2</v>
      </c>
      <c r="B15" s="60"/>
      <c r="C15" s="60"/>
      <c r="D15" s="60"/>
      <c r="E15" s="60"/>
      <c r="F15" s="38"/>
      <c r="G15" s="7"/>
    </row>
    <row r="16" spans="1:7" ht="22.5">
      <c r="A16" s="61" t="s">
        <v>15</v>
      </c>
      <c r="B16" s="61"/>
      <c r="C16" s="61"/>
      <c r="D16" s="61"/>
      <c r="E16" s="61"/>
      <c r="F16" s="39"/>
      <c r="G16" s="7"/>
    </row>
    <row r="17" spans="1:7" ht="33.75" customHeight="1">
      <c r="A17" s="62"/>
      <c r="B17" s="62"/>
      <c r="C17" s="62"/>
      <c r="D17" s="62"/>
      <c r="E17" s="62"/>
      <c r="F17" s="39"/>
      <c r="G17" s="7"/>
    </row>
    <row r="18" spans="1:7" ht="48" customHeight="1">
      <c r="A18" s="63" t="s">
        <v>48</v>
      </c>
      <c r="B18" s="63"/>
      <c r="C18" s="63"/>
      <c r="D18" s="63"/>
      <c r="E18" s="63"/>
      <c r="F18" s="40"/>
      <c r="G18" s="7"/>
    </row>
    <row r="19" spans="1:7" ht="52.5" customHeight="1">
      <c r="A19" s="39"/>
      <c r="B19" s="39"/>
      <c r="C19" s="10" t="s">
        <v>16</v>
      </c>
      <c r="D19" s="39"/>
      <c r="E19" s="39"/>
      <c r="F19" s="39"/>
      <c r="G19" s="7"/>
    </row>
    <row r="20" spans="1:7" ht="30.75" customHeight="1">
      <c r="A20" s="2"/>
      <c r="B20" s="11" t="s">
        <v>20</v>
      </c>
      <c r="C20" s="16">
        <v>21</v>
      </c>
      <c r="D20" s="2"/>
      <c r="E20" s="2"/>
      <c r="F20" s="2"/>
      <c r="G20" s="7"/>
    </row>
    <row r="21" spans="1:7" ht="45.75" customHeight="1">
      <c r="A21" s="11"/>
      <c r="B21" s="2"/>
      <c r="C21" s="2"/>
      <c r="D21" s="2"/>
      <c r="E21" s="2"/>
      <c r="F21" s="2"/>
      <c r="G21" s="7"/>
    </row>
    <row r="22" spans="1:7" ht="3" customHeight="1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24</v>
      </c>
      <c r="F23" s="12" t="s">
        <v>81</v>
      </c>
      <c r="G23" s="12" t="s">
        <v>27</v>
      </c>
    </row>
    <row r="24" spans="1:7" ht="32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31.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SUM(C25*D25)</f>
        <v>104500</v>
      </c>
      <c r="F25" s="19"/>
      <c r="G25" s="19">
        <f t="shared" ref="G25:G33" si="0">E25*12</f>
        <v>1254000</v>
      </c>
    </row>
    <row r="26" spans="1:7" ht="33.75" customHeight="1">
      <c r="A26" s="13">
        <v>3</v>
      </c>
      <c r="B26" s="14" t="s">
        <v>7</v>
      </c>
      <c r="C26" s="19">
        <v>104500</v>
      </c>
      <c r="D26" s="13">
        <v>1</v>
      </c>
      <c r="E26" s="19">
        <f t="shared" ref="E26:E33" si="1">SUM(C26*D26)</f>
        <v>104500</v>
      </c>
      <c r="F26" s="19"/>
      <c r="G26" s="19">
        <f t="shared" si="0"/>
        <v>1254000</v>
      </c>
    </row>
    <row r="27" spans="1:7" ht="32.25" customHeight="1">
      <c r="A27" s="13">
        <v>4</v>
      </c>
      <c r="B27" s="14" t="s">
        <v>5</v>
      </c>
      <c r="C27" s="19">
        <v>130952</v>
      </c>
      <c r="D27" s="13">
        <v>4.4800000000000004</v>
      </c>
      <c r="E27" s="19">
        <f t="shared" si="1"/>
        <v>586664.96000000008</v>
      </c>
      <c r="F27" s="19"/>
      <c r="G27" s="19">
        <f t="shared" si="0"/>
        <v>7039979.5200000014</v>
      </c>
    </row>
    <row r="28" spans="1:7" ht="30.75" customHeight="1">
      <c r="A28" s="13">
        <v>5</v>
      </c>
      <c r="B28" s="14" t="s">
        <v>6</v>
      </c>
      <c r="C28" s="19">
        <v>104000</v>
      </c>
      <c r="D28" s="13">
        <v>4</v>
      </c>
      <c r="E28" s="19">
        <f t="shared" si="1"/>
        <v>416000</v>
      </c>
      <c r="F28" s="19"/>
      <c r="G28" s="19">
        <f t="shared" si="0"/>
        <v>4992000</v>
      </c>
    </row>
    <row r="29" spans="1:7" ht="30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1"/>
        <v>78375</v>
      </c>
      <c r="F29" s="19"/>
      <c r="G29" s="19">
        <f t="shared" si="0"/>
        <v>940500</v>
      </c>
    </row>
    <row r="30" spans="1:7" ht="29.2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1"/>
        <v>104000</v>
      </c>
      <c r="F30" s="19"/>
      <c r="G30" s="19">
        <f t="shared" si="0"/>
        <v>1248000</v>
      </c>
    </row>
    <row r="31" spans="1:7" ht="30.75" customHeight="1">
      <c r="A31" s="13">
        <v>8</v>
      </c>
      <c r="B31" s="14" t="s">
        <v>10</v>
      </c>
      <c r="C31" s="19">
        <v>104000</v>
      </c>
      <c r="D31" s="13">
        <v>1</v>
      </c>
      <c r="E31" s="19">
        <f t="shared" si="1"/>
        <v>104000</v>
      </c>
      <c r="F31" s="19"/>
      <c r="G31" s="19">
        <f t="shared" si="0"/>
        <v>1248000</v>
      </c>
    </row>
    <row r="32" spans="1:7" ht="29.25" customHeight="1">
      <c r="A32" s="13">
        <v>9</v>
      </c>
      <c r="B32" s="14" t="s">
        <v>61</v>
      </c>
      <c r="C32" s="19">
        <v>104000</v>
      </c>
      <c r="D32" s="13">
        <v>0.5</v>
      </c>
      <c r="E32" s="19">
        <f t="shared" si="1"/>
        <v>52000</v>
      </c>
      <c r="F32" s="19"/>
      <c r="G32" s="19">
        <f t="shared" si="0"/>
        <v>624000</v>
      </c>
    </row>
    <row r="33" spans="1:13" ht="30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si="1"/>
        <v>52000</v>
      </c>
      <c r="F33" s="19"/>
      <c r="G33" s="19">
        <f t="shared" si="0"/>
        <v>624000</v>
      </c>
    </row>
    <row r="34" spans="1:13" ht="36" customHeight="1">
      <c r="A34" s="13">
        <v>11</v>
      </c>
      <c r="B34" s="14" t="s">
        <v>62</v>
      </c>
      <c r="C34" s="19">
        <v>104000</v>
      </c>
      <c r="D34" s="13">
        <v>1</v>
      </c>
      <c r="E34" s="19">
        <v>104000</v>
      </c>
      <c r="F34" s="19"/>
      <c r="G34" s="19">
        <v>1248000</v>
      </c>
    </row>
    <row r="35" spans="1:13" ht="30" hidden="1" customHeight="1">
      <c r="A35" s="13"/>
      <c r="B35" s="14"/>
      <c r="C35" s="19"/>
      <c r="D35" s="13"/>
      <c r="E35" s="19"/>
      <c r="F35" s="19"/>
      <c r="G35" s="19"/>
    </row>
    <row r="36" spans="1:13" ht="30" hidden="1" customHeight="1">
      <c r="A36" s="13"/>
      <c r="B36" s="14"/>
      <c r="C36" s="19"/>
      <c r="D36" s="13"/>
      <c r="E36" s="19"/>
      <c r="F36" s="19"/>
      <c r="G36" s="19"/>
    </row>
    <row r="37" spans="1:13" ht="30" hidden="1" customHeight="1">
      <c r="A37" s="13"/>
      <c r="B37" s="14"/>
      <c r="C37" s="19"/>
      <c r="D37" s="13"/>
      <c r="E37" s="19"/>
      <c r="F37" s="19"/>
      <c r="G37" s="19"/>
    </row>
    <row r="38" spans="1:13" ht="36.75" customHeight="1">
      <c r="A38" s="22"/>
      <c r="B38" s="20" t="s">
        <v>13</v>
      </c>
      <c r="C38" s="22"/>
      <c r="D38" s="22">
        <f>SUM(D24:D36)</f>
        <v>16.23</v>
      </c>
      <c r="E38" s="21">
        <f>SUM(E24:E35)</f>
        <v>1827039.96</v>
      </c>
      <c r="F38" s="21">
        <v>18150</v>
      </c>
      <c r="G38" s="21">
        <f>SUM(G24:G34)</f>
        <v>22069679.520000003</v>
      </c>
    </row>
    <row r="39" spans="1:13" ht="15.75" customHeight="1">
      <c r="A39" s="15"/>
      <c r="B39" s="15"/>
      <c r="C39" s="15"/>
      <c r="D39" s="15"/>
      <c r="E39" s="15"/>
      <c r="F39" s="15"/>
      <c r="G39" s="7"/>
    </row>
    <row r="40" spans="1:13" ht="15.75" customHeight="1">
      <c r="A40" s="11"/>
      <c r="B40" s="33"/>
      <c r="C40" s="33"/>
      <c r="D40" s="33"/>
      <c r="E40" s="33"/>
      <c r="F40" s="33"/>
      <c r="G40" s="33"/>
    </row>
    <row r="41" spans="1:13" ht="20.25" customHeight="1">
      <c r="A41" s="11"/>
      <c r="B41" s="57"/>
      <c r="C41" s="58"/>
      <c r="D41" s="58"/>
      <c r="E41" s="58"/>
      <c r="F41" s="58"/>
      <c r="G41" s="58"/>
    </row>
    <row r="42" spans="1:13" ht="20.25">
      <c r="A42" s="11"/>
      <c r="B42" s="36"/>
      <c r="C42" s="36"/>
      <c r="D42" s="36"/>
      <c r="E42" s="36"/>
      <c r="F42" s="36"/>
      <c r="G42" s="35"/>
      <c r="H42" s="35"/>
      <c r="I42" s="35"/>
      <c r="J42" s="35"/>
      <c r="K42" s="35"/>
      <c r="L42" s="35"/>
      <c r="M42" s="35"/>
    </row>
    <row r="43" spans="1:13" ht="20.25">
      <c r="A43" s="11"/>
      <c r="B43" s="2"/>
      <c r="C43" s="2"/>
      <c r="D43" s="2"/>
      <c r="E43" s="11"/>
      <c r="F43" s="11"/>
      <c r="G43" s="35"/>
      <c r="H43" s="35"/>
      <c r="I43" s="35"/>
      <c r="J43" s="35"/>
      <c r="K43" s="35"/>
      <c r="L43" s="35"/>
      <c r="M43" s="35"/>
    </row>
    <row r="44" spans="1:13" ht="20.25">
      <c r="A44" s="11"/>
      <c r="B44" s="2"/>
      <c r="C44" s="2"/>
      <c r="D44" s="2"/>
      <c r="E44" s="11"/>
      <c r="F44" s="11"/>
      <c r="G44" s="34"/>
      <c r="H44" s="35"/>
      <c r="I44" s="35"/>
      <c r="J44" s="35"/>
      <c r="K44" s="35"/>
      <c r="L44" s="35"/>
      <c r="M44" s="35"/>
    </row>
    <row r="45" spans="1:13" ht="20.25">
      <c r="A45" s="11"/>
      <c r="B45" s="2"/>
      <c r="C45" s="2"/>
      <c r="D45" s="2"/>
      <c r="E45" s="11"/>
      <c r="F45" s="11"/>
      <c r="G45" s="7"/>
    </row>
    <row r="46" spans="1:13" ht="20.25">
      <c r="A46" s="11"/>
      <c r="B46" s="2"/>
      <c r="C46" s="2"/>
      <c r="D46" s="2"/>
      <c r="E46" s="11"/>
      <c r="F46" s="11"/>
      <c r="G46" s="7"/>
    </row>
    <row r="47" spans="1:13">
      <c r="A47" s="7"/>
      <c r="B47" s="7"/>
      <c r="C47" s="7"/>
      <c r="D47" s="7"/>
      <c r="E47" s="7"/>
      <c r="F47" s="7"/>
      <c r="G47" s="7"/>
    </row>
    <row r="48" spans="1:13" ht="16.5">
      <c r="A48" s="7"/>
      <c r="B48" s="7"/>
      <c r="C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</sheetData>
  <mergeCells count="7">
    <mergeCell ref="B41:G41"/>
    <mergeCell ref="E11:G11"/>
    <mergeCell ref="E4:G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54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"/>
  <sheetViews>
    <sheetView zoomScaleSheetLayoutView="100" workbookViewId="0">
      <selection activeCell="F16" sqref="F1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7109375" customWidth="1"/>
    <col min="7" max="7" width="25" customWidth="1"/>
  </cols>
  <sheetData>
    <row r="1" spans="1:7" ht="18.75">
      <c r="E1" s="8"/>
      <c r="F1" s="48"/>
    </row>
    <row r="2" spans="1:7" ht="18.75">
      <c r="E2" s="8" t="s">
        <v>71</v>
      </c>
      <c r="F2" s="48"/>
      <c r="G2" s="9"/>
    </row>
    <row r="3" spans="1:7" ht="18.75">
      <c r="A3" s="1"/>
      <c r="B3" s="1"/>
      <c r="C3" s="1"/>
      <c r="D3" s="1"/>
      <c r="E3" s="8" t="s">
        <v>0</v>
      </c>
      <c r="F3" s="48"/>
      <c r="G3" s="9"/>
    </row>
    <row r="4" spans="1:7" ht="18.75">
      <c r="A4" s="1"/>
      <c r="B4" s="1"/>
      <c r="C4" s="1"/>
      <c r="D4" s="1"/>
      <c r="E4" s="8" t="s">
        <v>1</v>
      </c>
      <c r="F4" s="48"/>
      <c r="G4" s="9"/>
    </row>
    <row r="5" spans="1:7" ht="18.75">
      <c r="A5" s="1"/>
      <c r="B5" s="1"/>
      <c r="C5" s="1"/>
      <c r="D5" s="1"/>
      <c r="E5" s="48" t="s">
        <v>74</v>
      </c>
      <c r="F5" s="48"/>
      <c r="G5" s="9"/>
    </row>
    <row r="6" spans="1:7" ht="18.75">
      <c r="A6" s="1"/>
      <c r="B6" s="1"/>
      <c r="C6" s="1"/>
      <c r="D6" s="1"/>
      <c r="E6" s="48" t="s">
        <v>86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112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98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7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39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21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2.25" customHeight="1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7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6.2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SUM(C25*D25)</f>
        <v>104500</v>
      </c>
      <c r="F25" s="19"/>
      <c r="G25" s="19">
        <f t="shared" ref="G25:G35" si="0">+E25*12</f>
        <v>1254000</v>
      </c>
    </row>
    <row r="26" spans="1:7" ht="24.75" customHeight="1">
      <c r="A26" s="13">
        <v>3</v>
      </c>
      <c r="B26" s="14" t="s">
        <v>7</v>
      </c>
      <c r="C26" s="19">
        <v>104500</v>
      </c>
      <c r="D26" s="13">
        <v>1</v>
      </c>
      <c r="E26" s="19">
        <f t="shared" ref="E26" si="1">SUM(C26*D26)</f>
        <v>104500</v>
      </c>
      <c r="F26" s="19"/>
      <c r="G26" s="19">
        <f t="shared" si="0"/>
        <v>1254000</v>
      </c>
    </row>
    <row r="27" spans="1:7" ht="24" customHeight="1">
      <c r="A27" s="13">
        <v>4</v>
      </c>
      <c r="B27" s="14" t="s">
        <v>5</v>
      </c>
      <c r="C27" s="19">
        <v>130952</v>
      </c>
      <c r="D27" s="13">
        <v>4.4800000000000004</v>
      </c>
      <c r="E27" s="19">
        <f t="shared" ref="E27:E35" si="2">SUM(C27*D27)</f>
        <v>586664.96000000008</v>
      </c>
      <c r="F27" s="19"/>
      <c r="G27" s="19">
        <f t="shared" si="0"/>
        <v>7039979.5200000014</v>
      </c>
    </row>
    <row r="28" spans="1:7" ht="25.5" customHeight="1">
      <c r="A28" s="13">
        <v>5</v>
      </c>
      <c r="B28" s="14" t="s">
        <v>6</v>
      </c>
      <c r="C28" s="19">
        <v>104000</v>
      </c>
      <c r="D28" s="13">
        <v>4</v>
      </c>
      <c r="E28" s="19">
        <f t="shared" si="2"/>
        <v>416000</v>
      </c>
      <c r="F28" s="19"/>
      <c r="G28" s="19">
        <f t="shared" si="0"/>
        <v>4992000</v>
      </c>
    </row>
    <row r="29" spans="1:7" ht="24.7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2"/>
        <v>78375</v>
      </c>
      <c r="F29" s="19"/>
      <c r="G29" s="19">
        <f t="shared" si="0"/>
        <v>940500</v>
      </c>
    </row>
    <row r="30" spans="1:7" ht="25.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2"/>
        <v>104000</v>
      </c>
      <c r="F30" s="19"/>
      <c r="G30" s="19">
        <f t="shared" si="0"/>
        <v>1248000</v>
      </c>
    </row>
    <row r="31" spans="1:7" ht="27" customHeight="1">
      <c r="A31" s="13">
        <v>8</v>
      </c>
      <c r="B31" s="14" t="s">
        <v>10</v>
      </c>
      <c r="C31" s="19">
        <v>104000</v>
      </c>
      <c r="D31" s="13">
        <v>1</v>
      </c>
      <c r="E31" s="19">
        <f t="shared" si="2"/>
        <v>104000</v>
      </c>
      <c r="F31" s="19"/>
      <c r="G31" s="19">
        <f t="shared" si="0"/>
        <v>1248000</v>
      </c>
    </row>
    <row r="32" spans="1:7" ht="28.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si="2"/>
        <v>52000</v>
      </c>
      <c r="F32" s="19"/>
      <c r="G32" s="19">
        <f t="shared" si="0"/>
        <v>624000</v>
      </c>
    </row>
    <row r="33" spans="1:7" ht="27.75" customHeight="1">
      <c r="A33" s="13">
        <v>10</v>
      </c>
      <c r="B33" s="14" t="s">
        <v>61</v>
      </c>
      <c r="C33" s="19">
        <v>104000</v>
      </c>
      <c r="D33" s="13">
        <v>0.75</v>
      </c>
      <c r="E33" s="19">
        <f t="shared" si="2"/>
        <v>78000</v>
      </c>
      <c r="F33" s="19"/>
      <c r="G33" s="19">
        <f t="shared" si="0"/>
        <v>936000</v>
      </c>
    </row>
    <row r="34" spans="1:7" ht="27.75" hidden="1" customHeight="1">
      <c r="A34" s="13"/>
      <c r="B34" s="14"/>
      <c r="C34" s="19"/>
      <c r="D34" s="13"/>
      <c r="E34" s="19"/>
      <c r="F34" s="19"/>
      <c r="G34" s="19"/>
    </row>
    <row r="35" spans="1:7" ht="27.75" customHeight="1">
      <c r="A35" s="13">
        <v>11</v>
      </c>
      <c r="B35" s="14" t="s">
        <v>62</v>
      </c>
      <c r="C35" s="19">
        <v>104000</v>
      </c>
      <c r="D35" s="13">
        <v>1</v>
      </c>
      <c r="E35" s="19">
        <f t="shared" si="2"/>
        <v>104000</v>
      </c>
      <c r="F35" s="19"/>
      <c r="G35" s="19">
        <f t="shared" si="0"/>
        <v>1248000</v>
      </c>
    </row>
    <row r="36" spans="1:7" ht="27" customHeight="1">
      <c r="A36" s="13"/>
      <c r="B36" s="20" t="s">
        <v>13</v>
      </c>
      <c r="C36" s="22"/>
      <c r="D36" s="22">
        <f>SUM(D24:D35)</f>
        <v>16.48</v>
      </c>
      <c r="E36" s="21">
        <f>SUM(E24:E35)</f>
        <v>1853039.96</v>
      </c>
      <c r="F36" s="21">
        <v>18150</v>
      </c>
      <c r="G36" s="21">
        <f>SUM(G24:G35)</f>
        <v>22381679.520000003</v>
      </c>
    </row>
    <row r="37" spans="1:7" ht="24.7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4.25" customHeight="1">
      <c r="A39" s="11"/>
      <c r="B39" s="66"/>
      <c r="C39" s="67"/>
      <c r="D39" s="67"/>
      <c r="E39" s="67"/>
      <c r="F39" s="67"/>
      <c r="G39" s="67"/>
    </row>
    <row r="40" spans="1:7" ht="24.7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G54"/>
  <sheetViews>
    <sheetView zoomScaleSheetLayoutView="100" workbookViewId="0">
      <selection activeCell="F17" sqref="F1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5.5703125" customWidth="1"/>
  </cols>
  <sheetData>
    <row r="1" spans="1:7" ht="18.75">
      <c r="E1" s="8"/>
      <c r="F1" s="48"/>
    </row>
    <row r="2" spans="1:7" ht="18.75">
      <c r="E2" s="8"/>
      <c r="F2" s="48"/>
    </row>
    <row r="3" spans="1:7" ht="18.75">
      <c r="E3" s="48" t="s">
        <v>91</v>
      </c>
      <c r="F3" s="48"/>
      <c r="G3" s="48"/>
    </row>
    <row r="4" spans="1:7" ht="18.75">
      <c r="E4" s="48" t="s">
        <v>0</v>
      </c>
      <c r="F4" s="48"/>
      <c r="G4" s="48"/>
    </row>
    <row r="5" spans="1:7" ht="18.75">
      <c r="E5" s="48" t="s">
        <v>1</v>
      </c>
      <c r="F5" s="48"/>
      <c r="G5" s="48"/>
    </row>
    <row r="6" spans="1:7" ht="18.75">
      <c r="A6" s="5"/>
      <c r="B6" s="5"/>
      <c r="C6" s="5"/>
      <c r="D6" s="5"/>
      <c r="E6" s="48" t="s">
        <v>78</v>
      </c>
      <c r="F6" s="48"/>
      <c r="G6" s="48"/>
    </row>
    <row r="7" spans="1:7" ht="18.75">
      <c r="A7" s="5"/>
      <c r="B7" s="5"/>
      <c r="C7" s="5"/>
      <c r="D7" s="7"/>
      <c r="E7" s="48" t="s">
        <v>83</v>
      </c>
      <c r="F7" s="48"/>
      <c r="G7" s="48"/>
    </row>
    <row r="8" spans="1:7" ht="17.25">
      <c r="A8" s="5"/>
      <c r="B8" s="5"/>
      <c r="C8" s="5"/>
      <c r="D8" s="7"/>
      <c r="E8" s="6"/>
      <c r="F8" s="6"/>
      <c r="G8" s="7"/>
    </row>
    <row r="9" spans="1:7" ht="18.75">
      <c r="A9" s="5"/>
      <c r="B9" s="5"/>
      <c r="C9" s="5"/>
      <c r="D9" s="7"/>
      <c r="E9" s="8"/>
      <c r="F9" s="48"/>
      <c r="G9" s="9"/>
    </row>
    <row r="10" spans="1:7" ht="18.75">
      <c r="A10" s="5"/>
      <c r="B10" s="5"/>
      <c r="C10" s="5"/>
      <c r="D10" s="7"/>
      <c r="E10" s="52" t="s">
        <v>113</v>
      </c>
      <c r="F10" s="48"/>
      <c r="G10" s="9"/>
    </row>
    <row r="11" spans="1:7" ht="18.75">
      <c r="A11" s="5"/>
      <c r="B11" s="5"/>
      <c r="C11" s="5"/>
      <c r="D11" s="7"/>
      <c r="E11" s="48" t="s">
        <v>0</v>
      </c>
      <c r="F11" s="48"/>
      <c r="G11" s="9"/>
    </row>
    <row r="12" spans="1:7" ht="18.75">
      <c r="A12" s="5"/>
      <c r="B12" s="5"/>
      <c r="C12" s="5"/>
      <c r="D12" s="5"/>
      <c r="E12" s="48" t="s">
        <v>1</v>
      </c>
      <c r="F12" s="48"/>
      <c r="G12" s="9"/>
    </row>
    <row r="13" spans="1:7" ht="18.75">
      <c r="A13" s="5"/>
      <c r="B13" s="5"/>
      <c r="C13" s="5"/>
      <c r="D13" s="5"/>
      <c r="E13" s="48" t="s">
        <v>63</v>
      </c>
      <c r="F13" s="48"/>
      <c r="G13" s="9"/>
    </row>
    <row r="14" spans="1:7" ht="18.75">
      <c r="A14" s="5"/>
      <c r="B14" s="5"/>
      <c r="C14" s="5"/>
      <c r="D14" s="5"/>
      <c r="E14" s="52" t="s">
        <v>106</v>
      </c>
      <c r="F14" s="48"/>
      <c r="G14" s="9"/>
    </row>
    <row r="15" spans="1:7" ht="18.75">
      <c r="A15" s="5"/>
      <c r="B15" s="5"/>
      <c r="C15" s="5"/>
      <c r="D15" s="5"/>
      <c r="E15" s="52"/>
      <c r="F15" s="52"/>
      <c r="G15" s="9"/>
    </row>
    <row r="16" spans="1:7" ht="18.75">
      <c r="A16" s="5"/>
      <c r="B16" s="5"/>
      <c r="C16" s="5"/>
      <c r="D16" s="5"/>
      <c r="E16" s="52"/>
      <c r="F16" s="52"/>
      <c r="G16" s="9"/>
    </row>
    <row r="17" spans="1:7" ht="18.75">
      <c r="A17" s="5"/>
      <c r="B17" s="5"/>
      <c r="C17" s="5"/>
      <c r="D17" s="5"/>
      <c r="E17" s="52"/>
      <c r="F17" s="52"/>
      <c r="G17" s="9"/>
    </row>
    <row r="18" spans="1:7" ht="36" customHeight="1">
      <c r="A18" s="68" t="s">
        <v>2</v>
      </c>
      <c r="B18" s="68"/>
      <c r="C18" s="68"/>
      <c r="D18" s="68"/>
      <c r="E18" s="68"/>
      <c r="F18" s="49"/>
      <c r="G18" s="7"/>
    </row>
    <row r="19" spans="1:7" ht="20.25">
      <c r="A19" s="62" t="s">
        <v>15</v>
      </c>
      <c r="B19" s="62"/>
      <c r="C19" s="62"/>
      <c r="D19" s="62"/>
      <c r="E19" s="62"/>
      <c r="F19" s="50"/>
      <c r="G19" s="7"/>
    </row>
    <row r="20" spans="1:7" ht="20.25">
      <c r="A20" s="62"/>
      <c r="B20" s="62"/>
      <c r="C20" s="62"/>
      <c r="D20" s="62"/>
      <c r="E20" s="62"/>
      <c r="F20" s="50"/>
      <c r="G20" s="7"/>
    </row>
    <row r="21" spans="1:7" ht="20.25">
      <c r="A21" s="69" t="s">
        <v>54</v>
      </c>
      <c r="B21" s="69"/>
      <c r="C21" s="69"/>
      <c r="D21" s="69"/>
      <c r="E21" s="69"/>
      <c r="F21" s="51"/>
      <c r="G21" s="7"/>
    </row>
    <row r="22" spans="1:7" ht="20.25">
      <c r="A22" s="27"/>
      <c r="B22" s="27"/>
      <c r="C22" s="10" t="s">
        <v>16</v>
      </c>
      <c r="D22" s="27"/>
      <c r="E22" s="27"/>
      <c r="F22" s="50"/>
      <c r="G22" s="7"/>
    </row>
    <row r="23" spans="1:7" ht="20.25">
      <c r="A23" s="2"/>
      <c r="B23" s="11" t="s">
        <v>20</v>
      </c>
      <c r="C23" s="16">
        <v>24</v>
      </c>
      <c r="D23" s="2"/>
      <c r="E23" s="2"/>
      <c r="F23" s="2"/>
      <c r="G23" s="7"/>
    </row>
    <row r="24" spans="1:7" ht="20.25">
      <c r="A24" s="11"/>
      <c r="B24" s="2"/>
      <c r="C24" s="2"/>
      <c r="D24" s="2"/>
      <c r="E24" s="2"/>
      <c r="F24" s="2"/>
      <c r="G24" s="7"/>
    </row>
    <row r="25" spans="1:7" ht="20.25">
      <c r="A25" s="11"/>
      <c r="B25" s="2"/>
      <c r="C25" s="2"/>
      <c r="D25" s="2"/>
      <c r="E25" s="2"/>
      <c r="F25" s="2"/>
      <c r="G25" s="7"/>
    </row>
    <row r="26" spans="1:7" ht="60.75">
      <c r="A26" s="12" t="s">
        <v>3</v>
      </c>
      <c r="B26" s="12" t="s">
        <v>17</v>
      </c>
      <c r="C26" s="12" t="s">
        <v>18</v>
      </c>
      <c r="D26" s="12" t="s">
        <v>19</v>
      </c>
      <c r="E26" s="12" t="s">
        <v>23</v>
      </c>
      <c r="F26" s="12" t="s">
        <v>81</v>
      </c>
      <c r="G26" s="12" t="s">
        <v>25</v>
      </c>
    </row>
    <row r="27" spans="1:7" ht="24.75" customHeight="1">
      <c r="A27" s="13">
        <v>1</v>
      </c>
      <c r="B27" s="14" t="s">
        <v>4</v>
      </c>
      <c r="C27" s="19">
        <v>121000</v>
      </c>
      <c r="D27" s="13">
        <v>1</v>
      </c>
      <c r="E27" s="19">
        <f>SUM(C27*D27)</f>
        <v>121000</v>
      </c>
      <c r="F27" s="19">
        <v>18150</v>
      </c>
      <c r="G27" s="19">
        <v>1597200</v>
      </c>
    </row>
    <row r="28" spans="1:7" ht="26.25" customHeight="1">
      <c r="A28" s="13">
        <v>2</v>
      </c>
      <c r="B28" s="14" t="s">
        <v>11</v>
      </c>
      <c r="C28" s="19">
        <v>104500</v>
      </c>
      <c r="D28" s="13">
        <v>1</v>
      </c>
      <c r="E28" s="19">
        <f t="shared" ref="E28" si="0">SUM(C28*D28)</f>
        <v>104500</v>
      </c>
      <c r="F28" s="19"/>
      <c r="G28" s="19">
        <f t="shared" ref="G28:G39" si="1">+E28*12</f>
        <v>1254000</v>
      </c>
    </row>
    <row r="29" spans="1:7" ht="27" customHeight="1">
      <c r="A29" s="13">
        <v>3</v>
      </c>
      <c r="B29" s="14" t="s">
        <v>7</v>
      </c>
      <c r="C29" s="19">
        <v>104500</v>
      </c>
      <c r="D29" s="13">
        <v>1.25</v>
      </c>
      <c r="E29" s="19">
        <f t="shared" ref="E29" si="2">SUM(C29*D29)</f>
        <v>130625</v>
      </c>
      <c r="F29" s="19"/>
      <c r="G29" s="19">
        <f t="shared" si="1"/>
        <v>1567500</v>
      </c>
    </row>
    <row r="30" spans="1:7" ht="24" customHeight="1">
      <c r="A30" s="13">
        <v>4</v>
      </c>
      <c r="B30" s="14" t="s">
        <v>5</v>
      </c>
      <c r="C30" s="19">
        <v>130952</v>
      </c>
      <c r="D30" s="13">
        <v>5.6</v>
      </c>
      <c r="E30" s="19">
        <f t="shared" ref="E30:E35" si="3">SUM(C30*D30)</f>
        <v>733331.2</v>
      </c>
      <c r="F30" s="19"/>
      <c r="G30" s="19">
        <f t="shared" si="1"/>
        <v>8799974.3999999985</v>
      </c>
    </row>
    <row r="31" spans="1:7" ht="26.25" customHeight="1">
      <c r="A31" s="13">
        <v>5</v>
      </c>
      <c r="B31" s="14" t="s">
        <v>6</v>
      </c>
      <c r="C31" s="19">
        <v>104000</v>
      </c>
      <c r="D31" s="13">
        <v>5</v>
      </c>
      <c r="E31" s="19">
        <f t="shared" si="3"/>
        <v>520000</v>
      </c>
      <c r="F31" s="19"/>
      <c r="G31" s="19">
        <f t="shared" si="1"/>
        <v>6240000</v>
      </c>
    </row>
    <row r="32" spans="1:7" ht="24.75" customHeight="1">
      <c r="A32" s="13">
        <v>6</v>
      </c>
      <c r="B32" s="14" t="s">
        <v>8</v>
      </c>
      <c r="C32" s="19">
        <v>104500</v>
      </c>
      <c r="D32" s="13">
        <v>1</v>
      </c>
      <c r="E32" s="19">
        <f t="shared" si="3"/>
        <v>104500</v>
      </c>
      <c r="F32" s="19"/>
      <c r="G32" s="19">
        <f t="shared" si="1"/>
        <v>1254000</v>
      </c>
    </row>
    <row r="33" spans="1:7" ht="24.75" hidden="1" customHeight="1">
      <c r="A33" s="13"/>
      <c r="B33" s="14"/>
      <c r="C33" s="19"/>
      <c r="D33" s="13"/>
      <c r="E33" s="19"/>
      <c r="F33" s="19"/>
      <c r="G33" s="19"/>
    </row>
    <row r="34" spans="1:7" ht="24" customHeight="1">
      <c r="A34" s="13">
        <v>7</v>
      </c>
      <c r="B34" s="14" t="s">
        <v>12</v>
      </c>
      <c r="C34" s="19">
        <v>104000</v>
      </c>
      <c r="D34" s="13">
        <v>0.25</v>
      </c>
      <c r="E34" s="19">
        <f t="shared" si="3"/>
        <v>26000</v>
      </c>
      <c r="F34" s="19"/>
      <c r="G34" s="19">
        <f t="shared" si="1"/>
        <v>312000</v>
      </c>
    </row>
    <row r="35" spans="1:7" ht="23.25" customHeight="1">
      <c r="A35" s="13">
        <v>8</v>
      </c>
      <c r="B35" s="14" t="s">
        <v>9</v>
      </c>
      <c r="C35" s="19">
        <v>104000</v>
      </c>
      <c r="D35" s="13">
        <v>1</v>
      </c>
      <c r="E35" s="19">
        <f t="shared" si="3"/>
        <v>104000</v>
      </c>
      <c r="F35" s="19"/>
      <c r="G35" s="19">
        <f t="shared" si="1"/>
        <v>1248000</v>
      </c>
    </row>
    <row r="36" spans="1:7" ht="24.75" customHeight="1">
      <c r="A36" s="13">
        <v>9</v>
      </c>
      <c r="B36" s="14" t="s">
        <v>10</v>
      </c>
      <c r="C36" s="19">
        <v>104000</v>
      </c>
      <c r="D36" s="13">
        <v>1</v>
      </c>
      <c r="E36" s="19">
        <f t="shared" ref="E36:E37" si="4">SUM(C36*D36)</f>
        <v>104000</v>
      </c>
      <c r="F36" s="19"/>
      <c r="G36" s="19">
        <f t="shared" si="1"/>
        <v>1248000</v>
      </c>
    </row>
    <row r="37" spans="1:7" ht="22.5" customHeight="1">
      <c r="A37" s="13">
        <v>10</v>
      </c>
      <c r="B37" s="14" t="s">
        <v>14</v>
      </c>
      <c r="C37" s="19">
        <v>104000</v>
      </c>
      <c r="D37" s="13">
        <v>0.5</v>
      </c>
      <c r="E37" s="19">
        <f t="shared" si="4"/>
        <v>52000</v>
      </c>
      <c r="F37" s="19"/>
      <c r="G37" s="19">
        <f t="shared" si="1"/>
        <v>624000</v>
      </c>
    </row>
    <row r="38" spans="1:7" ht="22.5" customHeight="1">
      <c r="A38" s="13">
        <v>11</v>
      </c>
      <c r="B38" s="14" t="s">
        <v>61</v>
      </c>
      <c r="C38" s="19">
        <v>104000</v>
      </c>
      <c r="D38" s="13">
        <v>0.75</v>
      </c>
      <c r="E38" s="19">
        <f t="shared" ref="E38:E39" si="5">SUM(C38*D38)</f>
        <v>78000</v>
      </c>
      <c r="F38" s="19"/>
      <c r="G38" s="19">
        <f t="shared" si="1"/>
        <v>936000</v>
      </c>
    </row>
    <row r="39" spans="1:7" ht="22.5" customHeight="1">
      <c r="A39" s="13">
        <v>12</v>
      </c>
      <c r="B39" s="14" t="s">
        <v>62</v>
      </c>
      <c r="C39" s="19">
        <v>104000</v>
      </c>
      <c r="D39" s="13">
        <v>1</v>
      </c>
      <c r="E39" s="19">
        <f t="shared" si="5"/>
        <v>104000</v>
      </c>
      <c r="F39" s="19"/>
      <c r="G39" s="19">
        <f t="shared" si="1"/>
        <v>1248000</v>
      </c>
    </row>
    <row r="40" spans="1:7" ht="25.5" customHeight="1">
      <c r="A40" s="13"/>
      <c r="B40" s="20" t="s">
        <v>13</v>
      </c>
      <c r="C40" s="22"/>
      <c r="D40" s="22">
        <f>SUM(D27:D39)</f>
        <v>19.350000000000001</v>
      </c>
      <c r="E40" s="21">
        <f>SUM(E27:E39)</f>
        <v>2181956.2000000002</v>
      </c>
      <c r="F40" s="21">
        <v>18150</v>
      </c>
      <c r="G40" s="21">
        <f>SUM(G27:G39)</f>
        <v>26328674.399999999</v>
      </c>
    </row>
    <row r="41" spans="1:7" ht="24.75" customHeight="1">
      <c r="A41" s="15"/>
      <c r="B41" s="15"/>
      <c r="C41" s="15"/>
      <c r="D41" s="15"/>
      <c r="E41" s="15"/>
      <c r="F41" s="15"/>
      <c r="G41" s="7"/>
    </row>
    <row r="42" spans="1:7" ht="20.25">
      <c r="A42" s="11"/>
      <c r="B42" s="11"/>
      <c r="C42" s="11"/>
      <c r="D42" s="11"/>
      <c r="E42" s="2"/>
      <c r="F42" s="2"/>
      <c r="G42" s="7"/>
    </row>
    <row r="43" spans="1:7" ht="39.75" customHeight="1">
      <c r="A43" s="11"/>
      <c r="B43" s="66"/>
      <c r="C43" s="67"/>
      <c r="D43" s="67"/>
      <c r="E43" s="67"/>
      <c r="F43" s="67"/>
      <c r="G43" s="67"/>
    </row>
    <row r="44" spans="1:7" ht="36.75" customHeight="1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 ht="20.25">
      <c r="A47" s="11"/>
      <c r="B47" s="2"/>
      <c r="C47" s="2"/>
      <c r="D47" s="2"/>
      <c r="E47" s="11"/>
      <c r="F47" s="11"/>
      <c r="G47" s="7"/>
    </row>
    <row r="48" spans="1:7" ht="20.25">
      <c r="A48" s="11"/>
      <c r="B48" s="2"/>
      <c r="C48" s="2"/>
      <c r="D48" s="2"/>
      <c r="E48" s="11"/>
      <c r="F48" s="11"/>
      <c r="G48" s="7"/>
    </row>
    <row r="49" spans="1:7" ht="20.25">
      <c r="A49" s="11"/>
      <c r="B49" s="2"/>
      <c r="C49" s="2"/>
      <c r="D49" s="2"/>
      <c r="E49" s="11"/>
      <c r="F49" s="11"/>
      <c r="G49" s="7"/>
    </row>
    <row r="50" spans="1:7">
      <c r="A50" s="7"/>
      <c r="B50" s="7"/>
      <c r="C50" s="7"/>
      <c r="D50" s="7"/>
      <c r="E50" s="7"/>
      <c r="F50" s="7"/>
      <c r="G50" s="7"/>
    </row>
    <row r="51" spans="1:7" ht="16.5">
      <c r="A51" s="7"/>
      <c r="B51" s="7"/>
      <c r="C51" s="7"/>
      <c r="D51" s="7"/>
      <c r="E51" s="3"/>
      <c r="F51" s="3"/>
      <c r="G51" s="7"/>
    </row>
    <row r="52" spans="1:7" ht="16.5">
      <c r="A52" s="7"/>
      <c r="B52" s="7"/>
      <c r="C52" s="7"/>
      <c r="D52" s="7"/>
      <c r="E52" s="3"/>
      <c r="F52" s="3"/>
      <c r="G52" s="7"/>
    </row>
    <row r="53" spans="1:7">
      <c r="A53" s="7"/>
      <c r="B53" s="7"/>
      <c r="C53" s="7"/>
      <c r="D53" s="7"/>
      <c r="E53" s="7"/>
      <c r="F53" s="7"/>
      <c r="G53" s="7"/>
    </row>
    <row r="54" spans="1:7">
      <c r="A54" s="7"/>
      <c r="B54" s="7"/>
      <c r="C54" s="7"/>
      <c r="D54" s="7"/>
      <c r="E54" s="7"/>
      <c r="F54" s="7"/>
      <c r="G54" s="7"/>
    </row>
  </sheetData>
  <mergeCells count="5">
    <mergeCell ref="B43:G43"/>
    <mergeCell ref="A18:E18"/>
    <mergeCell ref="A19:E19"/>
    <mergeCell ref="A20:E20"/>
    <mergeCell ref="A21:E21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G49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6" width="24.5703125" customWidth="1"/>
    <col min="7" max="7" width="23.85546875" customWidth="1"/>
  </cols>
  <sheetData>
    <row r="1" spans="1:7" ht="18.75">
      <c r="E1" s="8"/>
      <c r="F1" s="48"/>
    </row>
    <row r="2" spans="1:7" ht="18.75">
      <c r="E2" s="48" t="s">
        <v>34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E5" s="48" t="s">
        <v>87</v>
      </c>
      <c r="F5" s="48"/>
      <c r="G5" s="9"/>
    </row>
    <row r="6" spans="1:7" ht="18.75">
      <c r="A6" s="1"/>
      <c r="B6" s="1"/>
      <c r="C6" s="1"/>
      <c r="D6" s="1"/>
      <c r="E6" s="48" t="s">
        <v>86</v>
      </c>
      <c r="F6" s="48"/>
      <c r="G6" s="9"/>
    </row>
    <row r="7" spans="1:7" ht="17.25">
      <c r="A7" s="5"/>
      <c r="B7" s="5"/>
      <c r="C7" s="5"/>
      <c r="D7" s="7"/>
      <c r="E7" s="7"/>
      <c r="F7" s="7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114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65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0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55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23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8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C24*D24</f>
        <v>121000</v>
      </c>
      <c r="F24" s="19">
        <v>18150</v>
      </c>
      <c r="G24" s="19">
        <v>1597200</v>
      </c>
    </row>
    <row r="25" spans="1:7" ht="25.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" si="0">C25*D25</f>
        <v>104500</v>
      </c>
      <c r="F25" s="19"/>
      <c r="G25" s="19">
        <f t="shared" ref="G25:G35" si="1">E25*12</f>
        <v>1254000</v>
      </c>
    </row>
    <row r="26" spans="1:7" ht="24.7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ref="E26" si="2">C26*D26</f>
        <v>130625</v>
      </c>
      <c r="F26" s="19"/>
      <c r="G26" s="19">
        <f t="shared" si="1"/>
        <v>1567500</v>
      </c>
    </row>
    <row r="27" spans="1:7" ht="27.7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 t="shared" ref="E27:E29" si="3">C27*D27</f>
        <v>733331.2</v>
      </c>
      <c r="F27" s="19"/>
      <c r="G27" s="19">
        <f t="shared" si="1"/>
        <v>8799974.3999999985</v>
      </c>
    </row>
    <row r="28" spans="1:7" ht="24.7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3"/>
        <v>520000</v>
      </c>
      <c r="F28" s="19"/>
      <c r="G28" s="19">
        <f t="shared" si="1"/>
        <v>6240000</v>
      </c>
    </row>
    <row r="29" spans="1:7" ht="24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3"/>
        <v>104500</v>
      </c>
      <c r="F29" s="19"/>
      <c r="G29" s="19">
        <f t="shared" si="1"/>
        <v>1254000</v>
      </c>
    </row>
    <row r="30" spans="1:7" ht="24.75" customHeight="1">
      <c r="A30" s="13">
        <v>7</v>
      </c>
      <c r="B30" s="14" t="s">
        <v>12</v>
      </c>
      <c r="C30" s="19">
        <v>104000</v>
      </c>
      <c r="D30" s="13">
        <v>0.25</v>
      </c>
      <c r="E30" s="19">
        <f>C30*D30</f>
        <v>26000</v>
      </c>
      <c r="F30" s="19"/>
      <c r="G30" s="19">
        <f t="shared" si="1"/>
        <v>312000</v>
      </c>
    </row>
    <row r="31" spans="1:7" ht="25.5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ref="E31" si="4">C31*D31</f>
        <v>104000</v>
      </c>
      <c r="F31" s="19"/>
      <c r="G31" s="19">
        <f t="shared" si="1"/>
        <v>1248000</v>
      </c>
    </row>
    <row r="32" spans="1:7" ht="24" customHeight="1">
      <c r="A32" s="13">
        <v>9</v>
      </c>
      <c r="B32" s="14" t="s">
        <v>10</v>
      </c>
      <c r="C32" s="19">
        <v>104000</v>
      </c>
      <c r="D32" s="13">
        <v>1</v>
      </c>
      <c r="E32" s="19">
        <f>C32*D32</f>
        <v>104000</v>
      </c>
      <c r="F32" s="19"/>
      <c r="G32" s="19">
        <f t="shared" si="1"/>
        <v>1248000</v>
      </c>
    </row>
    <row r="33" spans="1:7" ht="24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ref="E33:E35" si="5">C33*D33</f>
        <v>52000</v>
      </c>
      <c r="F33" s="19"/>
      <c r="G33" s="19">
        <f t="shared" si="1"/>
        <v>624000</v>
      </c>
    </row>
    <row r="34" spans="1:7" ht="26.25" customHeight="1">
      <c r="A34" s="13">
        <v>11</v>
      </c>
      <c r="B34" s="14" t="s">
        <v>61</v>
      </c>
      <c r="C34" s="19">
        <v>104000</v>
      </c>
      <c r="D34" s="13">
        <v>0.75</v>
      </c>
      <c r="E34" s="19">
        <f t="shared" si="5"/>
        <v>78000</v>
      </c>
      <c r="F34" s="19"/>
      <c r="G34" s="19">
        <f t="shared" si="1"/>
        <v>936000</v>
      </c>
    </row>
    <row r="35" spans="1:7" ht="26.2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5"/>
        <v>104000</v>
      </c>
      <c r="F35" s="19"/>
      <c r="G35" s="19">
        <f t="shared" si="1"/>
        <v>1248000</v>
      </c>
    </row>
    <row r="36" spans="1:7" ht="24.75" customHeight="1">
      <c r="A36" s="13"/>
      <c r="B36" s="20" t="s">
        <v>13</v>
      </c>
      <c r="C36" s="21"/>
      <c r="D36" s="22">
        <f>SUM(D24:D35)</f>
        <v>19.350000000000001</v>
      </c>
      <c r="E36" s="21">
        <f>SUM(E24:E35)</f>
        <v>2181956.2000000002</v>
      </c>
      <c r="F36" s="21">
        <v>18150</v>
      </c>
      <c r="G36" s="21">
        <f>SUM(G24:G35)</f>
        <v>26328674.399999999</v>
      </c>
    </row>
    <row r="37" spans="1:7" ht="23.2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5.75" customHeight="1">
      <c r="A39" s="11"/>
      <c r="B39" s="66"/>
      <c r="C39" s="67"/>
      <c r="D39" s="67"/>
      <c r="E39" s="67"/>
      <c r="F39" s="67"/>
      <c r="G39" s="67"/>
    </row>
    <row r="40" spans="1:7" ht="32.2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G49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6" width="23.5703125" customWidth="1"/>
    <col min="7" max="7" width="25.28515625" customWidth="1"/>
  </cols>
  <sheetData>
    <row r="1" spans="1:7" ht="18.75">
      <c r="E1" s="8"/>
      <c r="F1" s="48"/>
    </row>
    <row r="2" spans="1:7" ht="18.75">
      <c r="E2" s="48" t="s">
        <v>72</v>
      </c>
      <c r="F2" s="48"/>
      <c r="G2" s="48"/>
    </row>
    <row r="3" spans="1:7" ht="18.75">
      <c r="E3" s="48" t="s">
        <v>0</v>
      </c>
      <c r="F3" s="48"/>
      <c r="G3" s="48"/>
    </row>
    <row r="4" spans="1:7" ht="18.75">
      <c r="E4" s="48" t="s">
        <v>1</v>
      </c>
      <c r="F4" s="48"/>
      <c r="G4" s="48"/>
    </row>
    <row r="5" spans="1:7" ht="18.75">
      <c r="E5" s="48" t="s">
        <v>74</v>
      </c>
      <c r="F5" s="48"/>
      <c r="G5" s="48"/>
    </row>
    <row r="6" spans="1:7" ht="18.75">
      <c r="A6" s="5"/>
      <c r="B6" s="5"/>
      <c r="C6" s="5"/>
      <c r="D6" s="5"/>
      <c r="E6" s="48" t="s">
        <v>84</v>
      </c>
      <c r="F6" s="48"/>
      <c r="G6" s="48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115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8.2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40</v>
      </c>
      <c r="B18" s="69"/>
      <c r="C18" s="69"/>
      <c r="D18" s="69"/>
      <c r="E18" s="69"/>
      <c r="F18" s="51"/>
      <c r="G18" s="7"/>
    </row>
    <row r="19" spans="1:7" ht="30" customHeight="1">
      <c r="A19" s="27"/>
      <c r="B19" s="27"/>
      <c r="C19" s="10" t="s">
        <v>16</v>
      </c>
      <c r="D19" s="27"/>
      <c r="E19" s="27"/>
      <c r="F19" s="50"/>
      <c r="G19" s="31"/>
    </row>
    <row r="20" spans="1:7" ht="20.25">
      <c r="A20" s="2"/>
      <c r="B20" s="11" t="s">
        <v>20</v>
      </c>
      <c r="C20" s="16">
        <v>28</v>
      </c>
      <c r="D20" s="2"/>
      <c r="E20" s="2"/>
      <c r="F20" s="2"/>
      <c r="G20" s="32"/>
    </row>
    <row r="21" spans="1:7" ht="20.25">
      <c r="A21" s="11"/>
      <c r="B21" s="2"/>
      <c r="C21" s="2"/>
      <c r="D21" s="2"/>
      <c r="E21" s="2"/>
      <c r="F21" s="2"/>
      <c r="G21" s="31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6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6.2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" si="0">SUM(C25*D25)</f>
        <v>104500</v>
      </c>
      <c r="F25" s="19"/>
      <c r="G25" s="19">
        <f t="shared" ref="G25:G35" si="1">+E25*12</f>
        <v>1254000</v>
      </c>
    </row>
    <row r="26" spans="1:7" ht="28.5" customHeight="1">
      <c r="A26" s="13">
        <v>3</v>
      </c>
      <c r="B26" s="14" t="s">
        <v>7</v>
      </c>
      <c r="C26" s="19">
        <v>104500</v>
      </c>
      <c r="D26" s="13">
        <v>1.5</v>
      </c>
      <c r="E26" s="19">
        <f t="shared" ref="E26:E35" si="2">SUM(C26*D26)</f>
        <v>156750</v>
      </c>
      <c r="F26" s="19"/>
      <c r="G26" s="19">
        <f t="shared" si="1"/>
        <v>1881000</v>
      </c>
    </row>
    <row r="27" spans="1:7" ht="28.5" customHeight="1">
      <c r="A27" s="13">
        <v>4</v>
      </c>
      <c r="B27" s="14" t="s">
        <v>5</v>
      </c>
      <c r="C27" s="19">
        <v>130952</v>
      </c>
      <c r="D27" s="13">
        <v>6.72</v>
      </c>
      <c r="E27" s="19">
        <f t="shared" ref="E27:E32" si="3">SUM(C27*D27)</f>
        <v>879997.43999999994</v>
      </c>
      <c r="F27" s="19"/>
      <c r="G27" s="19">
        <f t="shared" si="1"/>
        <v>10559969.279999999</v>
      </c>
    </row>
    <row r="28" spans="1:7" ht="28.5" customHeight="1">
      <c r="A28" s="13">
        <v>5</v>
      </c>
      <c r="B28" s="14" t="s">
        <v>6</v>
      </c>
      <c r="C28" s="19">
        <v>104000</v>
      </c>
      <c r="D28" s="13">
        <v>6</v>
      </c>
      <c r="E28" s="19">
        <f t="shared" si="3"/>
        <v>624000</v>
      </c>
      <c r="F28" s="19"/>
      <c r="G28" s="19">
        <f t="shared" si="1"/>
        <v>7488000</v>
      </c>
    </row>
    <row r="29" spans="1:7" ht="28.5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3"/>
        <v>104500</v>
      </c>
      <c r="F29" s="19"/>
      <c r="G29" s="19">
        <f t="shared" si="1"/>
        <v>1254000</v>
      </c>
    </row>
    <row r="30" spans="1:7" ht="28.5" customHeight="1">
      <c r="A30" s="13">
        <v>7</v>
      </c>
      <c r="B30" s="14" t="s">
        <v>12</v>
      </c>
      <c r="C30" s="19">
        <v>104000</v>
      </c>
      <c r="D30" s="13">
        <v>0.25</v>
      </c>
      <c r="E30" s="19">
        <f t="shared" si="3"/>
        <v>26000</v>
      </c>
      <c r="F30" s="19"/>
      <c r="G30" s="19">
        <f t="shared" si="1"/>
        <v>312000</v>
      </c>
    </row>
    <row r="31" spans="1:7" ht="26.25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si="3"/>
        <v>104000</v>
      </c>
      <c r="F31" s="19"/>
      <c r="G31" s="19">
        <f t="shared" si="1"/>
        <v>1248000</v>
      </c>
    </row>
    <row r="32" spans="1:7" ht="24" customHeight="1">
      <c r="A32" s="13">
        <v>9</v>
      </c>
      <c r="B32" s="14" t="s">
        <v>10</v>
      </c>
      <c r="C32" s="19">
        <v>104000</v>
      </c>
      <c r="D32" s="13">
        <v>1</v>
      </c>
      <c r="E32" s="19">
        <f t="shared" si="3"/>
        <v>104000</v>
      </c>
      <c r="F32" s="19"/>
      <c r="G32" s="19">
        <f t="shared" si="1"/>
        <v>1248000</v>
      </c>
    </row>
    <row r="33" spans="1:7" ht="27.75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si="2"/>
        <v>52000</v>
      </c>
      <c r="F33" s="19"/>
      <c r="G33" s="19">
        <f t="shared" si="1"/>
        <v>624000</v>
      </c>
    </row>
    <row r="34" spans="1:7" ht="27.75" customHeight="1">
      <c r="A34" s="13">
        <v>11</v>
      </c>
      <c r="B34" s="14" t="s">
        <v>61</v>
      </c>
      <c r="C34" s="19">
        <v>104000</v>
      </c>
      <c r="D34" s="13">
        <v>1</v>
      </c>
      <c r="E34" s="19">
        <f t="shared" si="2"/>
        <v>104000</v>
      </c>
      <c r="F34" s="19"/>
      <c r="G34" s="19">
        <f t="shared" si="1"/>
        <v>1248000</v>
      </c>
    </row>
    <row r="35" spans="1:7" ht="27.7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2"/>
        <v>104000</v>
      </c>
      <c r="F35" s="19"/>
      <c r="G35" s="19">
        <f t="shared" si="1"/>
        <v>1248000</v>
      </c>
    </row>
    <row r="36" spans="1:7" ht="27" customHeight="1">
      <c r="A36" s="13"/>
      <c r="B36" s="20" t="s">
        <v>13</v>
      </c>
      <c r="C36" s="22"/>
      <c r="D36" s="22">
        <f>SUM(D24:D35)</f>
        <v>21.97</v>
      </c>
      <c r="E36" s="21">
        <f>SUM(E24:E35)</f>
        <v>2484747.44</v>
      </c>
      <c r="F36" s="21">
        <v>18150</v>
      </c>
      <c r="G36" s="21">
        <f>SUM(G24:G35)</f>
        <v>29962169.280000001</v>
      </c>
    </row>
    <row r="37" spans="1:7" ht="28.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5.75" customHeight="1">
      <c r="A39" s="11"/>
      <c r="B39" s="64"/>
      <c r="C39" s="65"/>
      <c r="D39" s="65"/>
      <c r="E39" s="65"/>
      <c r="F39" s="65"/>
      <c r="G39" s="65"/>
    </row>
    <row r="40" spans="1:7" ht="31.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42578125" customWidth="1"/>
    <col min="7" max="7" width="25.28515625" customWidth="1"/>
  </cols>
  <sheetData>
    <row r="1" spans="1:7" ht="18.75">
      <c r="E1" s="8"/>
      <c r="F1" s="48"/>
    </row>
    <row r="2" spans="1:7" ht="18.75">
      <c r="E2" s="48" t="s">
        <v>88</v>
      </c>
      <c r="F2" s="48"/>
      <c r="G2" s="9"/>
    </row>
    <row r="3" spans="1:7" ht="18.75">
      <c r="E3" s="48" t="s">
        <v>0</v>
      </c>
      <c r="F3" s="48"/>
      <c r="G3" s="9"/>
    </row>
    <row r="4" spans="1:7" ht="18.75">
      <c r="E4" s="48" t="s">
        <v>1</v>
      </c>
      <c r="F4" s="48"/>
      <c r="G4" s="9"/>
    </row>
    <row r="5" spans="1:7" ht="18.75">
      <c r="E5" s="48" t="s">
        <v>74</v>
      </c>
      <c r="F5" s="48"/>
      <c r="G5" s="9"/>
    </row>
    <row r="6" spans="1:7" ht="18.75">
      <c r="A6" s="1"/>
      <c r="B6" s="1"/>
      <c r="C6" s="1"/>
      <c r="D6" s="1"/>
      <c r="E6" s="48" t="s">
        <v>86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116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64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9.7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41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14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4.5" customHeight="1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9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5.5" customHeight="1">
      <c r="A25" s="13">
        <v>2</v>
      </c>
      <c r="B25" s="14" t="s">
        <v>11</v>
      </c>
      <c r="C25" s="19">
        <v>104500</v>
      </c>
      <c r="D25" s="13">
        <v>0.25</v>
      </c>
      <c r="E25" s="19">
        <f t="shared" ref="E25" si="0">SUM(C25*D25)</f>
        <v>26125</v>
      </c>
      <c r="F25" s="19"/>
      <c r="G25" s="19">
        <f t="shared" ref="G25:G34" si="1">+E25*12</f>
        <v>313500</v>
      </c>
    </row>
    <row r="26" spans="1:7" ht="27.75" customHeight="1">
      <c r="A26" s="13">
        <v>3</v>
      </c>
      <c r="B26" s="14" t="s">
        <v>7</v>
      </c>
      <c r="C26" s="19">
        <v>104500</v>
      </c>
      <c r="D26" s="13">
        <v>0.5</v>
      </c>
      <c r="E26" s="19">
        <f t="shared" ref="E26" si="2">SUM(C26*D26)</f>
        <v>52250</v>
      </c>
      <c r="F26" s="19"/>
      <c r="G26" s="19">
        <f t="shared" si="1"/>
        <v>627000</v>
      </c>
    </row>
    <row r="27" spans="1:7" ht="30" customHeight="1">
      <c r="A27" s="13">
        <v>4</v>
      </c>
      <c r="B27" s="14" t="s">
        <v>5</v>
      </c>
      <c r="C27" s="19">
        <v>130952</v>
      </c>
      <c r="D27" s="13">
        <v>2.2400000000000002</v>
      </c>
      <c r="E27" s="19">
        <f t="shared" ref="E27:E32" si="3">SUM(C27*D27)</f>
        <v>293332.48000000004</v>
      </c>
      <c r="F27" s="19"/>
      <c r="G27" s="19">
        <f t="shared" si="1"/>
        <v>3519989.7600000007</v>
      </c>
    </row>
    <row r="28" spans="1:7" ht="30" customHeight="1">
      <c r="A28" s="13">
        <v>5</v>
      </c>
      <c r="B28" s="14" t="s">
        <v>6</v>
      </c>
      <c r="C28" s="19">
        <v>104000</v>
      </c>
      <c r="D28" s="13">
        <v>2</v>
      </c>
      <c r="E28" s="19">
        <f t="shared" si="3"/>
        <v>208000</v>
      </c>
      <c r="F28" s="19"/>
      <c r="G28" s="19">
        <f t="shared" si="1"/>
        <v>2496000</v>
      </c>
    </row>
    <row r="29" spans="1:7" ht="24.75" customHeight="1">
      <c r="A29" s="13">
        <v>6</v>
      </c>
      <c r="B29" s="14" t="s">
        <v>8</v>
      </c>
      <c r="C29" s="19">
        <v>104500</v>
      </c>
      <c r="D29" s="13">
        <v>0.5</v>
      </c>
      <c r="E29" s="19">
        <f t="shared" si="3"/>
        <v>52250</v>
      </c>
      <c r="F29" s="19"/>
      <c r="G29" s="19">
        <f t="shared" si="1"/>
        <v>627000</v>
      </c>
    </row>
    <row r="30" spans="1:7" ht="28.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3"/>
        <v>104000</v>
      </c>
      <c r="F30" s="19"/>
      <c r="G30" s="19">
        <f t="shared" si="1"/>
        <v>1248000</v>
      </c>
    </row>
    <row r="31" spans="1:7" ht="28.5" customHeight="1">
      <c r="A31" s="13">
        <v>8</v>
      </c>
      <c r="B31" s="14" t="s">
        <v>10</v>
      </c>
      <c r="C31" s="19">
        <v>104000</v>
      </c>
      <c r="D31" s="13">
        <v>0.5</v>
      </c>
      <c r="E31" s="19">
        <f t="shared" si="3"/>
        <v>52000</v>
      </c>
      <c r="F31" s="19"/>
      <c r="G31" s="19">
        <f t="shared" si="1"/>
        <v>624000</v>
      </c>
    </row>
    <row r="32" spans="1:7" ht="28.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si="3"/>
        <v>52000</v>
      </c>
      <c r="F32" s="19"/>
      <c r="G32" s="19">
        <f t="shared" si="1"/>
        <v>624000</v>
      </c>
    </row>
    <row r="33" spans="1:7" ht="27.75" customHeight="1">
      <c r="A33" s="13">
        <v>10</v>
      </c>
      <c r="B33" s="14" t="s">
        <v>61</v>
      </c>
      <c r="C33" s="19">
        <v>104000</v>
      </c>
      <c r="D33" s="13">
        <v>0.5</v>
      </c>
      <c r="E33" s="19">
        <f t="shared" ref="E33:E34" si="4">SUM(C33*D33)</f>
        <v>52000</v>
      </c>
      <c r="F33" s="19"/>
      <c r="G33" s="19">
        <f t="shared" si="1"/>
        <v>624000</v>
      </c>
    </row>
    <row r="34" spans="1:7" ht="27.75" customHeight="1">
      <c r="A34" s="13">
        <v>11</v>
      </c>
      <c r="B34" s="14" t="s">
        <v>62</v>
      </c>
      <c r="C34" s="19">
        <v>104000</v>
      </c>
      <c r="D34" s="13">
        <v>1</v>
      </c>
      <c r="E34" s="19">
        <f t="shared" si="4"/>
        <v>104000</v>
      </c>
      <c r="F34" s="19"/>
      <c r="G34" s="19">
        <f t="shared" si="1"/>
        <v>1248000</v>
      </c>
    </row>
    <row r="35" spans="1:7" ht="31.5" customHeight="1">
      <c r="A35" s="22"/>
      <c r="B35" s="20" t="s">
        <v>13</v>
      </c>
      <c r="C35" s="21"/>
      <c r="D35" s="22">
        <f>SUM(D24:D34)</f>
        <v>9.99</v>
      </c>
      <c r="E35" s="21">
        <f>SUM(E24:E34)</f>
        <v>1116957.48</v>
      </c>
      <c r="F35" s="21">
        <v>18150</v>
      </c>
      <c r="G35" s="21">
        <f>SUM(G24:G34)</f>
        <v>13548689.760000002</v>
      </c>
    </row>
    <row r="36" spans="1:7" ht="27.75" customHeight="1">
      <c r="A36" s="15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42.75" customHeight="1">
      <c r="A38" s="11"/>
      <c r="B38" s="66"/>
      <c r="C38" s="67"/>
      <c r="D38" s="67"/>
      <c r="E38" s="67"/>
      <c r="F38" s="67"/>
      <c r="G38" s="67"/>
    </row>
    <row r="39" spans="1:7" ht="34.5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G49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3.85546875" customWidth="1"/>
  </cols>
  <sheetData>
    <row r="1" spans="1:7" ht="18.75">
      <c r="E1" s="8"/>
      <c r="F1" s="48"/>
    </row>
    <row r="2" spans="1:7" ht="18.75">
      <c r="E2" s="52" t="s">
        <v>73</v>
      </c>
      <c r="F2" s="48"/>
      <c r="G2" s="48"/>
    </row>
    <row r="3" spans="1:7" ht="18.75">
      <c r="E3" s="48" t="s">
        <v>0</v>
      </c>
      <c r="F3" s="48"/>
      <c r="G3" s="48"/>
    </row>
    <row r="4" spans="1:7" ht="18.75">
      <c r="E4" s="48" t="s">
        <v>1</v>
      </c>
      <c r="F4" s="48"/>
      <c r="G4" s="48"/>
    </row>
    <row r="5" spans="1:7" ht="18.75">
      <c r="E5" s="48" t="s">
        <v>74</v>
      </c>
      <c r="F5" s="48"/>
      <c r="G5" s="48"/>
    </row>
    <row r="6" spans="1:7" ht="18.75">
      <c r="A6" s="1"/>
      <c r="B6" s="1"/>
      <c r="C6" s="1"/>
      <c r="D6" s="1"/>
      <c r="E6" s="48" t="s">
        <v>86</v>
      </c>
      <c r="F6" s="48"/>
      <c r="G6" s="48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117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102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9.7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56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21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4" customHeight="1">
      <c r="A24" s="13">
        <v>1</v>
      </c>
      <c r="B24" s="14" t="s">
        <v>4</v>
      </c>
      <c r="C24" s="23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8.5" customHeight="1">
      <c r="A25" s="13">
        <v>2</v>
      </c>
      <c r="B25" s="14" t="s">
        <v>11</v>
      </c>
      <c r="C25" s="23">
        <v>104500</v>
      </c>
      <c r="D25" s="13">
        <v>1</v>
      </c>
      <c r="E25" s="19">
        <f t="shared" ref="E25" si="0">SUM(C25*D25)</f>
        <v>104500</v>
      </c>
      <c r="F25" s="19"/>
      <c r="G25" s="19">
        <f t="shared" ref="G25:G35" si="1">+E25*12</f>
        <v>1254000</v>
      </c>
    </row>
    <row r="26" spans="1:7" ht="25.5" customHeight="1">
      <c r="A26" s="13">
        <v>3</v>
      </c>
      <c r="B26" s="14" t="s">
        <v>7</v>
      </c>
      <c r="C26" s="23">
        <v>104500</v>
      </c>
      <c r="D26" s="13">
        <v>1</v>
      </c>
      <c r="E26" s="19">
        <f t="shared" ref="E26" si="2">SUM(C26*D26)</f>
        <v>104500</v>
      </c>
      <c r="F26" s="19"/>
      <c r="G26" s="19">
        <f t="shared" si="1"/>
        <v>1254000</v>
      </c>
    </row>
    <row r="27" spans="1:7" ht="24.75" customHeight="1">
      <c r="A27" s="13">
        <v>4</v>
      </c>
      <c r="B27" s="14" t="s">
        <v>5</v>
      </c>
      <c r="C27" s="23">
        <v>130952</v>
      </c>
      <c r="D27" s="13">
        <v>4.4800000000000004</v>
      </c>
      <c r="E27" s="19">
        <f t="shared" ref="E27:E35" si="3">SUM(C27*D27)</f>
        <v>586664.96000000008</v>
      </c>
      <c r="F27" s="19"/>
      <c r="G27" s="19">
        <f t="shared" si="1"/>
        <v>7039979.5200000014</v>
      </c>
    </row>
    <row r="28" spans="1:7" ht="27" customHeight="1">
      <c r="A28" s="13">
        <v>5</v>
      </c>
      <c r="B28" s="14" t="s">
        <v>6</v>
      </c>
      <c r="C28" s="23">
        <v>104000</v>
      </c>
      <c r="D28" s="13">
        <v>4</v>
      </c>
      <c r="E28" s="19">
        <f t="shared" si="3"/>
        <v>416000</v>
      </c>
      <c r="F28" s="19"/>
      <c r="G28" s="19">
        <f t="shared" si="1"/>
        <v>4992000</v>
      </c>
    </row>
    <row r="29" spans="1:7" ht="24.75" customHeight="1">
      <c r="A29" s="13">
        <v>6</v>
      </c>
      <c r="B29" s="14" t="s">
        <v>8</v>
      </c>
      <c r="C29" s="23">
        <v>104500</v>
      </c>
      <c r="D29" s="13">
        <v>0.75</v>
      </c>
      <c r="E29" s="19">
        <f t="shared" si="3"/>
        <v>78375</v>
      </c>
      <c r="F29" s="19"/>
      <c r="G29" s="19">
        <f t="shared" si="1"/>
        <v>940500</v>
      </c>
    </row>
    <row r="30" spans="1:7" ht="26.25" customHeight="1">
      <c r="A30" s="13">
        <v>7</v>
      </c>
      <c r="B30" s="14" t="s">
        <v>9</v>
      </c>
      <c r="C30" s="23">
        <v>104000</v>
      </c>
      <c r="D30" s="13">
        <v>1</v>
      </c>
      <c r="E30" s="19">
        <f t="shared" si="3"/>
        <v>104000</v>
      </c>
      <c r="F30" s="19"/>
      <c r="G30" s="19">
        <f t="shared" si="1"/>
        <v>1248000</v>
      </c>
    </row>
    <row r="31" spans="1:7" ht="26.25" customHeight="1">
      <c r="A31" s="13">
        <v>8</v>
      </c>
      <c r="B31" s="14" t="s">
        <v>10</v>
      </c>
      <c r="C31" s="23">
        <v>104000</v>
      </c>
      <c r="D31" s="13">
        <v>1</v>
      </c>
      <c r="E31" s="19">
        <f t="shared" si="3"/>
        <v>104000</v>
      </c>
      <c r="F31" s="19"/>
      <c r="G31" s="19">
        <f t="shared" si="1"/>
        <v>1248000</v>
      </c>
    </row>
    <row r="32" spans="1:7" ht="26.25" hidden="1" customHeight="1">
      <c r="A32" s="13"/>
      <c r="B32" s="14"/>
      <c r="C32" s="23"/>
      <c r="D32" s="13"/>
      <c r="E32" s="19"/>
      <c r="F32" s="19"/>
      <c r="G32" s="19"/>
    </row>
    <row r="33" spans="1:7" ht="24.75" customHeight="1">
      <c r="A33" s="13">
        <v>9</v>
      </c>
      <c r="B33" s="14" t="s">
        <v>14</v>
      </c>
      <c r="C33" s="23">
        <v>104000</v>
      </c>
      <c r="D33" s="13">
        <v>0.5</v>
      </c>
      <c r="E33" s="19">
        <f t="shared" si="3"/>
        <v>52000</v>
      </c>
      <c r="F33" s="19"/>
      <c r="G33" s="19">
        <f t="shared" si="1"/>
        <v>624000</v>
      </c>
    </row>
    <row r="34" spans="1:7" ht="27" customHeight="1">
      <c r="A34" s="13">
        <v>10</v>
      </c>
      <c r="B34" s="14" t="s">
        <v>61</v>
      </c>
      <c r="C34" s="23">
        <v>104000</v>
      </c>
      <c r="D34" s="13">
        <v>0.5</v>
      </c>
      <c r="E34" s="19">
        <f t="shared" si="3"/>
        <v>52000</v>
      </c>
      <c r="F34" s="19"/>
      <c r="G34" s="19">
        <f t="shared" si="1"/>
        <v>624000</v>
      </c>
    </row>
    <row r="35" spans="1:7" ht="27" customHeight="1">
      <c r="A35" s="13">
        <v>11</v>
      </c>
      <c r="B35" s="14" t="s">
        <v>62</v>
      </c>
      <c r="C35" s="23">
        <v>104000</v>
      </c>
      <c r="D35" s="13">
        <v>1</v>
      </c>
      <c r="E35" s="19">
        <f t="shared" si="3"/>
        <v>104000</v>
      </c>
      <c r="F35" s="19"/>
      <c r="G35" s="19">
        <f t="shared" si="1"/>
        <v>1248000</v>
      </c>
    </row>
    <row r="36" spans="1:7" ht="24.75" customHeight="1">
      <c r="A36" s="13"/>
      <c r="B36" s="20" t="s">
        <v>13</v>
      </c>
      <c r="C36" s="24"/>
      <c r="D36" s="22">
        <f>SUM(D24:D35)</f>
        <v>16.23</v>
      </c>
      <c r="E36" s="21">
        <f>SUM(E24:E35)</f>
        <v>1827039.96</v>
      </c>
      <c r="F36" s="21">
        <v>18150</v>
      </c>
      <c r="G36" s="21">
        <f>SUM(G24:G35)</f>
        <v>22069679.520000003</v>
      </c>
    </row>
    <row r="37" spans="1:7" ht="21.7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2.75" customHeight="1">
      <c r="A39" s="11"/>
      <c r="B39" s="66"/>
      <c r="C39" s="67"/>
      <c r="D39" s="67"/>
      <c r="E39" s="67"/>
      <c r="F39" s="67"/>
      <c r="G39" s="67"/>
    </row>
    <row r="40" spans="1:7" ht="39.7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G52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3.7109375" customWidth="1"/>
  </cols>
  <sheetData>
    <row r="1" spans="1:7" ht="18.75">
      <c r="E1" s="8"/>
      <c r="F1" s="48"/>
    </row>
    <row r="2" spans="1:7" ht="18.75">
      <c r="E2" s="8"/>
      <c r="F2" s="48"/>
    </row>
    <row r="3" spans="1:7" ht="18.75">
      <c r="E3" s="48" t="s">
        <v>89</v>
      </c>
      <c r="F3" s="48"/>
      <c r="G3" s="48"/>
    </row>
    <row r="4" spans="1:7" ht="18.75">
      <c r="E4" s="48" t="s">
        <v>0</v>
      </c>
      <c r="F4" s="48"/>
      <c r="G4" s="48"/>
    </row>
    <row r="5" spans="1:7" ht="18.75">
      <c r="E5" s="48" t="s">
        <v>1</v>
      </c>
      <c r="F5" s="48"/>
      <c r="G5" s="48"/>
    </row>
    <row r="6" spans="1:7" ht="18.75">
      <c r="A6" s="1"/>
      <c r="B6" s="1"/>
      <c r="C6" s="1"/>
      <c r="D6" s="1"/>
      <c r="E6" s="48" t="s">
        <v>74</v>
      </c>
      <c r="F6" s="48"/>
      <c r="G6" s="48"/>
    </row>
    <row r="7" spans="1:7" ht="18.75">
      <c r="A7" s="5"/>
      <c r="B7" s="5"/>
      <c r="C7" s="5"/>
      <c r="D7" s="7"/>
      <c r="E7" s="48" t="s">
        <v>86</v>
      </c>
      <c r="F7" s="48"/>
      <c r="G7" s="48"/>
    </row>
    <row r="8" spans="1:7" ht="17.25">
      <c r="A8" s="5"/>
      <c r="B8" s="5"/>
      <c r="C8" s="5"/>
      <c r="D8" s="7"/>
      <c r="E8" s="6"/>
      <c r="F8" s="6"/>
      <c r="G8" s="7"/>
    </row>
    <row r="9" spans="1:7" ht="18.75">
      <c r="A9" s="5"/>
      <c r="B9" s="5"/>
      <c r="C9" s="5"/>
      <c r="D9" s="7"/>
      <c r="E9" s="52" t="s">
        <v>118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64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20.25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60</v>
      </c>
      <c r="B18" s="69"/>
      <c r="C18" s="69"/>
      <c r="D18" s="69"/>
      <c r="E18" s="69"/>
      <c r="F18" s="51"/>
      <c r="G18" s="7"/>
    </row>
    <row r="19" spans="1:7" ht="20.25">
      <c r="A19" s="28"/>
      <c r="B19" s="28"/>
      <c r="C19" s="10" t="s">
        <v>16</v>
      </c>
      <c r="D19" s="28"/>
      <c r="E19" s="28"/>
      <c r="F19" s="51"/>
      <c r="G19" s="7"/>
    </row>
    <row r="20" spans="1:7" ht="20.25">
      <c r="A20" s="27"/>
      <c r="B20" s="27"/>
      <c r="C20" s="7"/>
      <c r="D20" s="27"/>
      <c r="E20" s="27"/>
      <c r="F20" s="50"/>
      <c r="G20" s="7"/>
    </row>
    <row r="21" spans="1:7" ht="20.25">
      <c r="A21" s="2"/>
      <c r="B21" s="11" t="s">
        <v>22</v>
      </c>
      <c r="C21" s="16">
        <v>18</v>
      </c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20.25">
      <c r="A23" s="11"/>
      <c r="B23" s="2"/>
      <c r="C23" s="2"/>
      <c r="D23" s="2"/>
      <c r="E23" s="2"/>
      <c r="F23" s="2"/>
      <c r="G23" s="7"/>
    </row>
    <row r="24" spans="1:7" ht="20.25">
      <c r="A24" s="11"/>
      <c r="B24" s="2"/>
      <c r="C24" s="2"/>
      <c r="D24" s="2"/>
      <c r="E24" s="2"/>
      <c r="F24" s="2"/>
      <c r="G24" s="7"/>
    </row>
    <row r="25" spans="1:7" ht="60.75">
      <c r="A25" s="12" t="s">
        <v>3</v>
      </c>
      <c r="B25" s="12" t="s">
        <v>17</v>
      </c>
      <c r="C25" s="12" t="s">
        <v>18</v>
      </c>
      <c r="D25" s="12" t="s">
        <v>19</v>
      </c>
      <c r="E25" s="12" t="s">
        <v>23</v>
      </c>
      <c r="F25" s="12" t="s">
        <v>81</v>
      </c>
      <c r="G25" s="12" t="s">
        <v>25</v>
      </c>
    </row>
    <row r="26" spans="1:7" ht="32.25" customHeight="1">
      <c r="A26" s="13">
        <v>1</v>
      </c>
      <c r="B26" s="14" t="s">
        <v>4</v>
      </c>
      <c r="C26" s="19">
        <v>121000</v>
      </c>
      <c r="D26" s="13">
        <v>1</v>
      </c>
      <c r="E26" s="19">
        <f t="shared" ref="E26:E36" si="0">SUM(C26*D26)</f>
        <v>121000</v>
      </c>
      <c r="F26" s="19">
        <v>18150</v>
      </c>
      <c r="G26" s="19">
        <v>1597200</v>
      </c>
    </row>
    <row r="27" spans="1:7" ht="32.25" customHeight="1">
      <c r="A27" s="13">
        <v>2</v>
      </c>
      <c r="B27" s="14" t="s">
        <v>11</v>
      </c>
      <c r="C27" s="19">
        <v>104500</v>
      </c>
      <c r="D27" s="13">
        <v>0.5</v>
      </c>
      <c r="E27" s="19">
        <f t="shared" si="0"/>
        <v>52250</v>
      </c>
      <c r="F27" s="19"/>
      <c r="G27" s="19">
        <f t="shared" ref="G27:G36" si="1">+E27*12</f>
        <v>627000</v>
      </c>
    </row>
    <row r="28" spans="1:7" ht="30" customHeight="1">
      <c r="A28" s="13">
        <v>3</v>
      </c>
      <c r="B28" s="14" t="s">
        <v>7</v>
      </c>
      <c r="C28" s="19">
        <v>104500</v>
      </c>
      <c r="D28" s="13">
        <v>0.75</v>
      </c>
      <c r="E28" s="19">
        <f t="shared" si="0"/>
        <v>78375</v>
      </c>
      <c r="F28" s="19"/>
      <c r="G28" s="19">
        <f t="shared" si="1"/>
        <v>940500</v>
      </c>
    </row>
    <row r="29" spans="1:7" ht="30.75" customHeight="1">
      <c r="A29" s="13">
        <v>4</v>
      </c>
      <c r="B29" s="14" t="s">
        <v>5</v>
      </c>
      <c r="C29" s="19">
        <v>130952</v>
      </c>
      <c r="D29" s="13">
        <v>3.36</v>
      </c>
      <c r="E29" s="19">
        <f t="shared" si="0"/>
        <v>439998.71999999997</v>
      </c>
      <c r="F29" s="19"/>
      <c r="G29" s="19">
        <f t="shared" si="1"/>
        <v>5279984.6399999997</v>
      </c>
    </row>
    <row r="30" spans="1:7" ht="28.5" customHeight="1">
      <c r="A30" s="13">
        <v>5</v>
      </c>
      <c r="B30" s="14" t="s">
        <v>6</v>
      </c>
      <c r="C30" s="19">
        <v>104000</v>
      </c>
      <c r="D30" s="13">
        <v>3</v>
      </c>
      <c r="E30" s="19">
        <f t="shared" si="0"/>
        <v>312000</v>
      </c>
      <c r="F30" s="19"/>
      <c r="G30" s="19">
        <f t="shared" si="1"/>
        <v>3744000</v>
      </c>
    </row>
    <row r="31" spans="1:7" ht="27.75" customHeight="1">
      <c r="A31" s="13">
        <v>6</v>
      </c>
      <c r="B31" s="14" t="s">
        <v>8</v>
      </c>
      <c r="C31" s="19">
        <v>104500</v>
      </c>
      <c r="D31" s="13">
        <v>0.75</v>
      </c>
      <c r="E31" s="19">
        <f t="shared" si="0"/>
        <v>78375</v>
      </c>
      <c r="F31" s="19"/>
      <c r="G31" s="19">
        <f t="shared" si="1"/>
        <v>940500</v>
      </c>
    </row>
    <row r="32" spans="1:7" ht="28.5" customHeight="1">
      <c r="A32" s="13">
        <v>7</v>
      </c>
      <c r="B32" s="14" t="s">
        <v>9</v>
      </c>
      <c r="C32" s="19">
        <v>104000</v>
      </c>
      <c r="D32" s="13">
        <v>1</v>
      </c>
      <c r="E32" s="19">
        <f t="shared" si="0"/>
        <v>104000</v>
      </c>
      <c r="F32" s="19"/>
      <c r="G32" s="19">
        <f t="shared" si="1"/>
        <v>1248000</v>
      </c>
    </row>
    <row r="33" spans="1:7" ht="28.5" customHeight="1">
      <c r="A33" s="13">
        <v>8</v>
      </c>
      <c r="B33" s="14" t="s">
        <v>10</v>
      </c>
      <c r="C33" s="19">
        <v>104000</v>
      </c>
      <c r="D33" s="13">
        <v>0.5</v>
      </c>
      <c r="E33" s="19">
        <f t="shared" si="0"/>
        <v>52000</v>
      </c>
      <c r="F33" s="19"/>
      <c r="G33" s="19">
        <f t="shared" si="1"/>
        <v>624000</v>
      </c>
    </row>
    <row r="34" spans="1:7" ht="30" customHeight="1">
      <c r="A34" s="13">
        <v>9</v>
      </c>
      <c r="B34" s="14" t="s">
        <v>14</v>
      </c>
      <c r="C34" s="19">
        <v>104000</v>
      </c>
      <c r="D34" s="13">
        <v>0.5</v>
      </c>
      <c r="E34" s="19">
        <f t="shared" si="0"/>
        <v>52000</v>
      </c>
      <c r="F34" s="19"/>
      <c r="G34" s="19">
        <f t="shared" si="1"/>
        <v>624000</v>
      </c>
    </row>
    <row r="35" spans="1:7" ht="30" customHeight="1">
      <c r="A35" s="13">
        <v>10</v>
      </c>
      <c r="B35" s="14" t="s">
        <v>61</v>
      </c>
      <c r="C35" s="19">
        <v>104000</v>
      </c>
      <c r="D35" s="13">
        <v>0.5</v>
      </c>
      <c r="E35" s="19">
        <f t="shared" si="0"/>
        <v>52000</v>
      </c>
      <c r="F35" s="19"/>
      <c r="G35" s="19">
        <f t="shared" si="1"/>
        <v>624000</v>
      </c>
    </row>
    <row r="36" spans="1:7" ht="30" customHeight="1">
      <c r="A36" s="13">
        <v>11</v>
      </c>
      <c r="B36" s="14" t="s">
        <v>62</v>
      </c>
      <c r="C36" s="19">
        <v>104000</v>
      </c>
      <c r="D36" s="13">
        <v>1</v>
      </c>
      <c r="E36" s="19">
        <f t="shared" si="0"/>
        <v>104000</v>
      </c>
      <c r="F36" s="19"/>
      <c r="G36" s="19">
        <f t="shared" si="1"/>
        <v>1248000</v>
      </c>
    </row>
    <row r="37" spans="1:7" ht="27.75" customHeight="1">
      <c r="A37" s="22"/>
      <c r="B37" s="20" t="s">
        <v>13</v>
      </c>
      <c r="C37" s="22"/>
      <c r="D37" s="22">
        <f>SUM(D26:D36)</f>
        <v>12.86</v>
      </c>
      <c r="E37" s="21">
        <f>SUM(E26:E36)</f>
        <v>1445998.72</v>
      </c>
      <c r="F37" s="21">
        <v>18150</v>
      </c>
      <c r="G37" s="21">
        <f>SUM(G26:G36)</f>
        <v>17497184.640000001</v>
      </c>
    </row>
    <row r="38" spans="1:7" ht="20.25">
      <c r="A38" s="29"/>
      <c r="B38" s="17"/>
      <c r="C38" s="29"/>
      <c r="D38" s="29"/>
      <c r="E38" s="18"/>
      <c r="F38" s="18"/>
      <c r="G38" s="29"/>
    </row>
    <row r="39" spans="1:7" ht="20.25">
      <c r="A39" s="29"/>
      <c r="B39" s="17"/>
      <c r="C39" s="29"/>
      <c r="D39" s="29"/>
      <c r="E39" s="18"/>
      <c r="F39" s="18"/>
      <c r="G39" s="29"/>
    </row>
    <row r="40" spans="1:7" ht="39" customHeight="1">
      <c r="A40" s="15"/>
      <c r="B40" s="64"/>
      <c r="C40" s="65"/>
      <c r="D40" s="65"/>
      <c r="E40" s="65"/>
      <c r="F40" s="65"/>
      <c r="G40" s="65"/>
    </row>
    <row r="41" spans="1:7" ht="20.25">
      <c r="A41" s="11"/>
      <c r="B41" s="11"/>
      <c r="C41" s="11"/>
      <c r="D41" s="11"/>
      <c r="E41" s="2"/>
      <c r="F41" s="2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 ht="20.25">
      <c r="A47" s="11"/>
      <c r="B47" s="2"/>
      <c r="C47" s="2"/>
      <c r="D47" s="2"/>
      <c r="E47" s="11"/>
      <c r="F47" s="11"/>
      <c r="G47" s="7"/>
    </row>
    <row r="48" spans="1:7" ht="20.25">
      <c r="A48" s="11"/>
      <c r="B48" s="2"/>
      <c r="C48" s="2"/>
      <c r="D48" s="2"/>
      <c r="E48" s="11"/>
      <c r="F48" s="11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 ht="16.5">
      <c r="A50" s="7"/>
      <c r="B50" s="7"/>
      <c r="C50" s="7"/>
      <c r="D50" s="7"/>
      <c r="E50" s="3"/>
      <c r="F50" s="3"/>
      <c r="G50" s="7"/>
    </row>
    <row r="51" spans="1:7" ht="16.5">
      <c r="A51" s="7"/>
      <c r="B51" s="7"/>
      <c r="C51" s="7"/>
      <c r="D51" s="7"/>
      <c r="E51" s="3"/>
      <c r="F51" s="3"/>
      <c r="G51" s="7"/>
    </row>
    <row r="52" spans="1:7">
      <c r="A52" s="7"/>
      <c r="B52" s="7"/>
      <c r="C52" s="7"/>
      <c r="D52" s="7"/>
      <c r="E52" s="7"/>
      <c r="F52" s="7"/>
      <c r="G52" s="7"/>
    </row>
  </sheetData>
  <mergeCells count="5">
    <mergeCell ref="B40:G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4" customWidth="1"/>
    <col min="7" max="7" width="23.5703125" customWidth="1"/>
  </cols>
  <sheetData>
    <row r="1" spans="1:7" ht="18.75">
      <c r="E1" s="8"/>
      <c r="F1" s="48"/>
    </row>
    <row r="2" spans="1:7" ht="18.75">
      <c r="E2" s="48" t="s">
        <v>90</v>
      </c>
      <c r="F2" s="48"/>
      <c r="G2" s="9"/>
    </row>
    <row r="3" spans="1:7" ht="18.75">
      <c r="E3" s="48" t="s">
        <v>0</v>
      </c>
      <c r="F3" s="48"/>
      <c r="G3" s="9"/>
    </row>
    <row r="4" spans="1:7" ht="18.75">
      <c r="E4" s="48" t="s">
        <v>1</v>
      </c>
      <c r="F4" s="48"/>
      <c r="G4" s="9"/>
    </row>
    <row r="5" spans="1:7" ht="18.75">
      <c r="E5" s="48" t="s">
        <v>74</v>
      </c>
      <c r="F5" s="48"/>
      <c r="G5" s="9"/>
    </row>
    <row r="6" spans="1:7" ht="18.75">
      <c r="A6" s="1"/>
      <c r="B6" s="1"/>
      <c r="C6" s="1"/>
      <c r="D6" s="1"/>
      <c r="E6" s="48" t="s">
        <v>86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119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64</v>
      </c>
      <c r="F12" s="48"/>
      <c r="G12" s="9"/>
    </row>
    <row r="13" spans="1:7" ht="18.75">
      <c r="A13" s="5"/>
      <c r="B13" s="5"/>
      <c r="C13" s="5"/>
      <c r="D13" s="5"/>
      <c r="E13" s="52" t="s">
        <v>102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0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42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18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21</v>
      </c>
      <c r="F23" s="12" t="s">
        <v>81</v>
      </c>
      <c r="G23" s="12" t="s">
        <v>26</v>
      </c>
    </row>
    <row r="24" spans="1:7" ht="26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6.25" customHeight="1">
      <c r="A25" s="13">
        <v>2</v>
      </c>
      <c r="B25" s="14" t="s">
        <v>11</v>
      </c>
      <c r="C25" s="19">
        <v>104500</v>
      </c>
      <c r="D25" s="13">
        <v>0.5</v>
      </c>
      <c r="E25" s="19">
        <f>SUM(C25*D25)</f>
        <v>52250</v>
      </c>
      <c r="F25" s="19"/>
      <c r="G25" s="19">
        <f t="shared" ref="G25:G34" si="0">+E25*12</f>
        <v>627000</v>
      </c>
    </row>
    <row r="26" spans="1:7" ht="27" customHeight="1">
      <c r="A26" s="13">
        <v>3</v>
      </c>
      <c r="B26" s="14" t="s">
        <v>7</v>
      </c>
      <c r="C26" s="19">
        <v>104500</v>
      </c>
      <c r="D26" s="13">
        <v>0.75</v>
      </c>
      <c r="E26" s="19">
        <f t="shared" ref="E26:E29" si="1">SUM(C26*D26)</f>
        <v>78375</v>
      </c>
      <c r="F26" s="19"/>
      <c r="G26" s="19">
        <f t="shared" si="0"/>
        <v>940500</v>
      </c>
    </row>
    <row r="27" spans="1:7" ht="24.75" customHeight="1">
      <c r="A27" s="13">
        <v>4</v>
      </c>
      <c r="B27" s="14" t="s">
        <v>5</v>
      </c>
      <c r="C27" s="19">
        <v>130952</v>
      </c>
      <c r="D27" s="13">
        <v>3.36</v>
      </c>
      <c r="E27" s="19">
        <f t="shared" si="1"/>
        <v>439998.71999999997</v>
      </c>
      <c r="F27" s="19"/>
      <c r="G27" s="19">
        <f t="shared" si="0"/>
        <v>5279984.6399999997</v>
      </c>
    </row>
    <row r="28" spans="1:7" ht="25.5" customHeight="1">
      <c r="A28" s="13">
        <v>5</v>
      </c>
      <c r="B28" s="14" t="s">
        <v>6</v>
      </c>
      <c r="C28" s="19">
        <v>104000</v>
      </c>
      <c r="D28" s="13">
        <v>3</v>
      </c>
      <c r="E28" s="19">
        <f t="shared" si="1"/>
        <v>312000</v>
      </c>
      <c r="F28" s="19"/>
      <c r="G28" s="19">
        <f t="shared" si="0"/>
        <v>3744000</v>
      </c>
    </row>
    <row r="29" spans="1:7" ht="25.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1"/>
        <v>78375</v>
      </c>
      <c r="F29" s="19"/>
      <c r="G29" s="19">
        <f t="shared" si="0"/>
        <v>940500</v>
      </c>
    </row>
    <row r="30" spans="1:7" ht="25.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ref="E30:E34" si="2">SUM(C30*D30)</f>
        <v>104000</v>
      </c>
      <c r="F30" s="19"/>
      <c r="G30" s="19">
        <f t="shared" si="0"/>
        <v>1248000</v>
      </c>
    </row>
    <row r="31" spans="1:7" ht="23.25" customHeight="1">
      <c r="A31" s="13">
        <v>8</v>
      </c>
      <c r="B31" s="14" t="s">
        <v>10</v>
      </c>
      <c r="C31" s="19">
        <v>104000</v>
      </c>
      <c r="D31" s="13">
        <v>0.5</v>
      </c>
      <c r="E31" s="19">
        <f t="shared" si="2"/>
        <v>52000</v>
      </c>
      <c r="F31" s="19"/>
      <c r="G31" s="19">
        <f t="shared" si="0"/>
        <v>624000</v>
      </c>
    </row>
    <row r="32" spans="1:7" ht="24.7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si="2"/>
        <v>52000</v>
      </c>
      <c r="F32" s="19"/>
      <c r="G32" s="19">
        <f t="shared" si="0"/>
        <v>624000</v>
      </c>
    </row>
    <row r="33" spans="1:7" ht="25.5" customHeight="1">
      <c r="A33" s="13">
        <v>10</v>
      </c>
      <c r="B33" s="14" t="s">
        <v>61</v>
      </c>
      <c r="C33" s="19">
        <v>104000</v>
      </c>
      <c r="D33" s="13">
        <v>0.5</v>
      </c>
      <c r="E33" s="19">
        <f t="shared" si="2"/>
        <v>52000</v>
      </c>
      <c r="F33" s="19"/>
      <c r="G33" s="19">
        <f t="shared" si="0"/>
        <v>624000</v>
      </c>
    </row>
    <row r="34" spans="1:7" ht="25.5" customHeight="1">
      <c r="A34" s="13">
        <v>11</v>
      </c>
      <c r="B34" s="14" t="s">
        <v>62</v>
      </c>
      <c r="C34" s="19">
        <v>104000</v>
      </c>
      <c r="D34" s="13">
        <v>1</v>
      </c>
      <c r="E34" s="19">
        <f t="shared" si="2"/>
        <v>104000</v>
      </c>
      <c r="F34" s="19"/>
      <c r="G34" s="19">
        <f t="shared" si="0"/>
        <v>1248000</v>
      </c>
    </row>
    <row r="35" spans="1:7" ht="25.5" customHeight="1">
      <c r="A35" s="13"/>
      <c r="B35" s="20" t="s">
        <v>13</v>
      </c>
      <c r="C35" s="25"/>
      <c r="D35" s="22">
        <f>SUM(D24:D34)</f>
        <v>12.86</v>
      </c>
      <c r="E35" s="21">
        <f>SUM(E24:E34)</f>
        <v>1445998.72</v>
      </c>
      <c r="F35" s="21">
        <v>18150</v>
      </c>
      <c r="G35" s="21">
        <f>SUM(G24:G34)</f>
        <v>17497184.640000001</v>
      </c>
    </row>
    <row r="36" spans="1:7" ht="24" customHeight="1">
      <c r="A36" s="30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45" customHeight="1">
      <c r="A38" s="11"/>
      <c r="B38" s="66"/>
      <c r="C38" s="67"/>
      <c r="D38" s="67"/>
      <c r="E38" s="67"/>
      <c r="F38" s="67"/>
      <c r="G38" s="67"/>
    </row>
    <row r="39" spans="1:7" ht="36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K50"/>
  <sheetViews>
    <sheetView zoomScaleSheetLayoutView="100" workbookViewId="0">
      <selection activeCell="G15" sqref="G15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6" width="24.28515625" customWidth="1"/>
    <col min="7" max="7" width="24.42578125" customWidth="1"/>
  </cols>
  <sheetData>
    <row r="1" spans="1:7" ht="18.75">
      <c r="E1" s="8"/>
      <c r="F1" s="48"/>
    </row>
    <row r="2" spans="1:7" ht="18.75">
      <c r="E2" s="48" t="s">
        <v>92</v>
      </c>
      <c r="F2" s="48"/>
      <c r="G2" s="48"/>
    </row>
    <row r="3" spans="1:7" ht="18.75">
      <c r="E3" s="48" t="s">
        <v>0</v>
      </c>
      <c r="F3" s="48"/>
      <c r="G3" s="48"/>
    </row>
    <row r="4" spans="1:7" ht="18.75">
      <c r="E4" s="48" t="s">
        <v>1</v>
      </c>
      <c r="F4" s="48"/>
      <c r="G4" s="48"/>
    </row>
    <row r="5" spans="1:7" ht="18.75">
      <c r="E5" s="48" t="s">
        <v>74</v>
      </c>
      <c r="F5" s="48"/>
      <c r="G5" s="48"/>
    </row>
    <row r="6" spans="1:7" ht="18.75">
      <c r="A6" s="1"/>
      <c r="B6" s="1"/>
      <c r="C6" s="1"/>
      <c r="D6" s="1"/>
      <c r="E6" s="48" t="s">
        <v>86</v>
      </c>
      <c r="F6" s="48"/>
      <c r="G6" s="48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120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9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11" ht="20.25">
      <c r="A17" s="62"/>
      <c r="B17" s="62"/>
      <c r="C17" s="62"/>
      <c r="D17" s="62"/>
      <c r="E17" s="62"/>
      <c r="F17" s="50"/>
      <c r="G17" s="7"/>
    </row>
    <row r="18" spans="1:11" ht="20.25">
      <c r="A18" s="69" t="s">
        <v>57</v>
      </c>
      <c r="B18" s="69"/>
      <c r="C18" s="69"/>
      <c r="D18" s="69"/>
      <c r="E18" s="69"/>
      <c r="F18" s="51"/>
      <c r="G18" s="7"/>
    </row>
    <row r="19" spans="1:11" ht="20.25">
      <c r="A19" s="27"/>
      <c r="B19" s="27"/>
      <c r="C19" s="10" t="s">
        <v>16</v>
      </c>
      <c r="D19" s="27"/>
      <c r="E19" s="27"/>
      <c r="F19" s="50"/>
      <c r="G19" s="7"/>
    </row>
    <row r="20" spans="1:11" ht="20.25">
      <c r="A20" s="2"/>
      <c r="B20" s="11" t="s">
        <v>20</v>
      </c>
      <c r="C20" s="16">
        <v>25</v>
      </c>
      <c r="D20" s="2"/>
      <c r="E20" s="2"/>
      <c r="F20" s="2"/>
      <c r="G20" s="7"/>
    </row>
    <row r="21" spans="1:11" ht="20.25">
      <c r="A21" s="11"/>
      <c r="B21" s="2"/>
      <c r="C21" s="2"/>
      <c r="D21" s="2"/>
      <c r="E21" s="2"/>
      <c r="F21" s="2"/>
      <c r="G21" s="7"/>
    </row>
    <row r="22" spans="1:11" ht="20.25">
      <c r="A22" s="11"/>
      <c r="B22" s="2"/>
      <c r="C22" s="2"/>
      <c r="D22" s="2"/>
      <c r="E22" s="2"/>
      <c r="F22" s="2"/>
      <c r="G22" s="7"/>
    </row>
    <row r="23" spans="1:11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24</v>
      </c>
      <c r="F23" s="12" t="s">
        <v>81</v>
      </c>
      <c r="G23" s="12" t="s">
        <v>27</v>
      </c>
    </row>
    <row r="24" spans="1:11" ht="33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11" ht="30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" si="0">SUM(C25*D25)</f>
        <v>104500</v>
      </c>
      <c r="F25" s="19"/>
      <c r="G25" s="19">
        <f t="shared" ref="G25:G35" si="1">+E25*12</f>
        <v>1254000</v>
      </c>
    </row>
    <row r="26" spans="1:11" ht="32.2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ref="E26:E35" si="2">SUM(C26*D26)</f>
        <v>130625</v>
      </c>
      <c r="F26" s="19"/>
      <c r="G26" s="19">
        <f t="shared" si="1"/>
        <v>1567500</v>
      </c>
    </row>
    <row r="27" spans="1:11" ht="31.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 t="shared" ref="E27:E32" si="3">SUM(C27*D27)</f>
        <v>733331.2</v>
      </c>
      <c r="F27" s="19"/>
      <c r="G27" s="19">
        <f t="shared" si="1"/>
        <v>8799974.3999999985</v>
      </c>
    </row>
    <row r="28" spans="1:11" ht="28.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3"/>
        <v>520000</v>
      </c>
      <c r="F28" s="19"/>
      <c r="G28" s="19">
        <f t="shared" si="1"/>
        <v>6240000</v>
      </c>
    </row>
    <row r="29" spans="1:11" ht="28.5" customHeight="1">
      <c r="A29" s="13">
        <v>6</v>
      </c>
      <c r="B29" s="14" t="s">
        <v>12</v>
      </c>
      <c r="C29" s="19">
        <v>104000</v>
      </c>
      <c r="D29" s="13">
        <v>0.25</v>
      </c>
      <c r="E29" s="19">
        <f t="shared" si="3"/>
        <v>26000</v>
      </c>
      <c r="F29" s="19"/>
      <c r="G29" s="19">
        <f t="shared" si="1"/>
        <v>312000</v>
      </c>
    </row>
    <row r="30" spans="1:11" ht="27.75" customHeight="1">
      <c r="A30" s="13">
        <v>7</v>
      </c>
      <c r="B30" s="14" t="s">
        <v>8</v>
      </c>
      <c r="C30" s="19">
        <v>104500</v>
      </c>
      <c r="D30" s="13">
        <v>1</v>
      </c>
      <c r="E30" s="19">
        <f t="shared" si="3"/>
        <v>104500</v>
      </c>
      <c r="F30" s="19"/>
      <c r="G30" s="19">
        <f t="shared" si="1"/>
        <v>1254000</v>
      </c>
    </row>
    <row r="31" spans="1:11" ht="30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si="3"/>
        <v>104000</v>
      </c>
      <c r="F31" s="19"/>
      <c r="G31" s="19">
        <f t="shared" si="1"/>
        <v>1248000</v>
      </c>
      <c r="K31" s="4"/>
    </row>
    <row r="32" spans="1:11" ht="29.25" customHeight="1">
      <c r="A32" s="13">
        <v>9</v>
      </c>
      <c r="B32" s="14" t="s">
        <v>10</v>
      </c>
      <c r="C32" s="19">
        <v>104000</v>
      </c>
      <c r="D32" s="13">
        <v>1</v>
      </c>
      <c r="E32" s="19">
        <f t="shared" si="3"/>
        <v>104000</v>
      </c>
      <c r="F32" s="19"/>
      <c r="G32" s="19">
        <f t="shared" si="1"/>
        <v>1248000</v>
      </c>
    </row>
    <row r="33" spans="1:7" ht="30.75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si="2"/>
        <v>52000</v>
      </c>
      <c r="F33" s="19"/>
      <c r="G33" s="19">
        <f t="shared" si="1"/>
        <v>624000</v>
      </c>
    </row>
    <row r="34" spans="1:7" ht="35.25" customHeight="1">
      <c r="A34" s="13">
        <v>11</v>
      </c>
      <c r="B34" s="14" t="s">
        <v>61</v>
      </c>
      <c r="C34" s="19">
        <v>104000</v>
      </c>
      <c r="D34" s="13">
        <v>0.5</v>
      </c>
      <c r="E34" s="19">
        <f t="shared" si="2"/>
        <v>52000</v>
      </c>
      <c r="F34" s="19"/>
      <c r="G34" s="19">
        <f t="shared" si="1"/>
        <v>624000</v>
      </c>
    </row>
    <row r="35" spans="1:7" ht="34.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2"/>
        <v>104000</v>
      </c>
      <c r="F35" s="19"/>
      <c r="G35" s="19">
        <f t="shared" si="1"/>
        <v>1248000</v>
      </c>
    </row>
    <row r="36" spans="1:7" ht="31.5" customHeight="1">
      <c r="A36" s="13"/>
      <c r="B36" s="20" t="s">
        <v>13</v>
      </c>
      <c r="C36" s="22"/>
      <c r="D36" s="22">
        <f>SUM(D24:D35)</f>
        <v>19.100000000000001</v>
      </c>
      <c r="E36" s="21">
        <f>SUM(E24:E35)</f>
        <v>2155956.2000000002</v>
      </c>
      <c r="F36" s="21">
        <v>18150</v>
      </c>
      <c r="G36" s="21">
        <f>SUM(G24:G35)</f>
        <v>26016674.399999999</v>
      </c>
    </row>
    <row r="37" spans="1:7" ht="24.7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3.5" customHeight="1">
      <c r="A39" s="11"/>
      <c r="B39" s="64"/>
      <c r="C39" s="65"/>
      <c r="D39" s="65"/>
      <c r="E39" s="65"/>
      <c r="F39" s="65"/>
      <c r="G39" s="65"/>
    </row>
    <row r="40" spans="1:7" ht="36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G49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6" width="24.7109375" customWidth="1"/>
    <col min="7" max="7" width="23.85546875" customWidth="1"/>
  </cols>
  <sheetData>
    <row r="1" spans="1:7" ht="18.75">
      <c r="E1" s="8"/>
      <c r="F1" s="48"/>
    </row>
    <row r="2" spans="1:7" ht="18.75">
      <c r="E2" s="48" t="s">
        <v>93</v>
      </c>
      <c r="F2" s="48"/>
      <c r="G2" s="9"/>
    </row>
    <row r="3" spans="1:7" ht="18.75">
      <c r="E3" s="48" t="s">
        <v>0</v>
      </c>
      <c r="F3" s="48"/>
      <c r="G3" s="9"/>
    </row>
    <row r="4" spans="1:7" ht="18.75">
      <c r="E4" s="48" t="s">
        <v>1</v>
      </c>
      <c r="F4" s="48"/>
      <c r="G4" s="9"/>
    </row>
    <row r="5" spans="1:7" ht="18.75">
      <c r="E5" s="48" t="s">
        <v>74</v>
      </c>
      <c r="F5" s="48"/>
      <c r="G5" s="9"/>
    </row>
    <row r="6" spans="1:7" ht="18.75">
      <c r="A6" s="1"/>
      <c r="B6" s="1"/>
      <c r="C6" s="1"/>
      <c r="D6" s="1"/>
      <c r="E6" s="48" t="s">
        <v>86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121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66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0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58</v>
      </c>
      <c r="B18" s="69"/>
      <c r="C18" s="69"/>
      <c r="D18" s="69"/>
      <c r="E18" s="69"/>
      <c r="F18" s="51"/>
      <c r="G18" s="7"/>
    </row>
    <row r="19" spans="1:7" ht="27.75" customHeight="1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24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28</v>
      </c>
    </row>
    <row r="24" spans="1:7" ht="25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4.7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" si="0">SUM(C25*D25)</f>
        <v>104500</v>
      </c>
      <c r="F25" s="19"/>
      <c r="G25" s="19">
        <f t="shared" ref="G25:G35" si="1">+E25*12</f>
        <v>1254000</v>
      </c>
    </row>
    <row r="26" spans="1:7" ht="23.25" customHeight="1">
      <c r="A26" s="13">
        <v>3</v>
      </c>
      <c r="B26" s="14" t="s">
        <v>7</v>
      </c>
      <c r="C26" s="19">
        <v>104500</v>
      </c>
      <c r="D26" s="13">
        <v>1.5</v>
      </c>
      <c r="E26" s="19">
        <f t="shared" ref="E26" si="2">SUM(C26*D26)</f>
        <v>156750</v>
      </c>
      <c r="F26" s="19"/>
      <c r="G26" s="19">
        <f t="shared" si="1"/>
        <v>1881000</v>
      </c>
    </row>
    <row r="27" spans="1:7" ht="24" customHeight="1">
      <c r="A27" s="13">
        <v>4</v>
      </c>
      <c r="B27" s="14" t="s">
        <v>5</v>
      </c>
      <c r="C27" s="19">
        <v>130952</v>
      </c>
      <c r="D27" s="13">
        <v>6.72</v>
      </c>
      <c r="E27" s="19">
        <f t="shared" ref="E27:E35" si="3">SUM(C27*D27)</f>
        <v>879997.43999999994</v>
      </c>
      <c r="F27" s="19"/>
      <c r="G27" s="19">
        <f t="shared" si="1"/>
        <v>10559969.279999999</v>
      </c>
    </row>
    <row r="28" spans="1:7" ht="25.5" customHeight="1">
      <c r="A28" s="13">
        <v>5</v>
      </c>
      <c r="B28" s="14" t="s">
        <v>6</v>
      </c>
      <c r="C28" s="19">
        <v>104000</v>
      </c>
      <c r="D28" s="13">
        <v>6</v>
      </c>
      <c r="E28" s="19">
        <f t="shared" si="3"/>
        <v>624000</v>
      </c>
      <c r="F28" s="19"/>
      <c r="G28" s="19">
        <f t="shared" si="1"/>
        <v>7488000</v>
      </c>
    </row>
    <row r="29" spans="1:7" ht="24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3"/>
        <v>104500</v>
      </c>
      <c r="F29" s="19"/>
      <c r="G29" s="19">
        <f t="shared" si="1"/>
        <v>1254000</v>
      </c>
    </row>
    <row r="30" spans="1:7" ht="26.25" customHeight="1">
      <c r="A30" s="13">
        <v>7</v>
      </c>
      <c r="B30" s="14" t="s">
        <v>12</v>
      </c>
      <c r="C30" s="19">
        <v>104000</v>
      </c>
      <c r="D30" s="13">
        <v>0.25</v>
      </c>
      <c r="E30" s="19">
        <f t="shared" si="3"/>
        <v>26000</v>
      </c>
      <c r="F30" s="19"/>
      <c r="G30" s="19">
        <f t="shared" si="1"/>
        <v>312000</v>
      </c>
    </row>
    <row r="31" spans="1:7" ht="26.25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si="3"/>
        <v>104000</v>
      </c>
      <c r="F31" s="19"/>
      <c r="G31" s="19">
        <f t="shared" si="1"/>
        <v>1248000</v>
      </c>
    </row>
    <row r="32" spans="1:7" ht="23.25" customHeight="1">
      <c r="A32" s="13">
        <v>9</v>
      </c>
      <c r="B32" s="14" t="s">
        <v>10</v>
      </c>
      <c r="C32" s="19">
        <v>104000</v>
      </c>
      <c r="D32" s="13">
        <v>1</v>
      </c>
      <c r="E32" s="19">
        <f t="shared" si="3"/>
        <v>104000</v>
      </c>
      <c r="F32" s="19"/>
      <c r="G32" s="19">
        <f t="shared" si="1"/>
        <v>1248000</v>
      </c>
    </row>
    <row r="33" spans="1:7" ht="25.5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si="3"/>
        <v>52000</v>
      </c>
      <c r="F33" s="19"/>
      <c r="G33" s="19">
        <f t="shared" si="1"/>
        <v>624000</v>
      </c>
    </row>
    <row r="34" spans="1:7" ht="24.75" customHeight="1">
      <c r="A34" s="13">
        <v>11</v>
      </c>
      <c r="B34" s="14" t="s">
        <v>61</v>
      </c>
      <c r="C34" s="19">
        <v>104000</v>
      </c>
      <c r="D34" s="13">
        <v>1</v>
      </c>
      <c r="E34" s="19">
        <f t="shared" si="3"/>
        <v>104000</v>
      </c>
      <c r="F34" s="19"/>
      <c r="G34" s="19">
        <f t="shared" si="1"/>
        <v>1248000</v>
      </c>
    </row>
    <row r="35" spans="1:7" ht="24.7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3"/>
        <v>104000</v>
      </c>
      <c r="F35" s="19"/>
      <c r="G35" s="19">
        <f t="shared" si="1"/>
        <v>1248000</v>
      </c>
    </row>
    <row r="36" spans="1:7" ht="27" customHeight="1">
      <c r="A36" s="13"/>
      <c r="B36" s="20" t="s">
        <v>13</v>
      </c>
      <c r="C36" s="22"/>
      <c r="D36" s="22">
        <f>SUM(D24:D35)</f>
        <v>21.97</v>
      </c>
      <c r="E36" s="21">
        <f>SUM(E24:E35)</f>
        <v>2484747.44</v>
      </c>
      <c r="F36" s="21">
        <v>18150</v>
      </c>
      <c r="G36" s="21">
        <f>SUM(G24:G35)</f>
        <v>29962169.280000001</v>
      </c>
    </row>
    <row r="37" spans="1:7" ht="32.2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2" customHeight="1">
      <c r="A39" s="11"/>
      <c r="B39" s="66"/>
      <c r="C39" s="67"/>
      <c r="D39" s="67"/>
      <c r="E39" s="67"/>
      <c r="F39" s="67"/>
      <c r="G39" s="67"/>
    </row>
    <row r="40" spans="1:7" ht="39.7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zoomScaleSheetLayoutView="100" workbookViewId="0">
      <selection activeCell="J20" sqref="J2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3.85546875" customWidth="1"/>
  </cols>
  <sheetData>
    <row r="1" spans="1:7" ht="20.25">
      <c r="A1" s="1"/>
      <c r="B1" s="1"/>
      <c r="C1" s="1"/>
      <c r="D1" s="1"/>
      <c r="E1" s="53"/>
      <c r="F1" s="53"/>
      <c r="G1" s="54"/>
    </row>
    <row r="2" spans="1:7" ht="20.25">
      <c r="A2" s="1"/>
      <c r="B2" s="1"/>
      <c r="C2" s="1"/>
      <c r="D2" s="1"/>
      <c r="E2" s="53" t="s">
        <v>30</v>
      </c>
      <c r="F2" s="53"/>
      <c r="G2" s="2"/>
    </row>
    <row r="3" spans="1:7" ht="20.25">
      <c r="A3" s="1"/>
      <c r="B3" s="1"/>
      <c r="C3" s="1"/>
      <c r="D3" s="1"/>
      <c r="E3" s="53" t="s">
        <v>0</v>
      </c>
      <c r="F3" s="53"/>
      <c r="G3" s="2"/>
    </row>
    <row r="4" spans="1:7" ht="20.25">
      <c r="A4" s="1"/>
      <c r="B4" s="1"/>
      <c r="C4" s="1"/>
      <c r="D4" s="1"/>
      <c r="E4" s="53" t="s">
        <v>1</v>
      </c>
      <c r="F4" s="53"/>
      <c r="G4" s="2"/>
    </row>
    <row r="5" spans="1:7" ht="20.25">
      <c r="A5" s="1"/>
      <c r="B5" s="1"/>
      <c r="C5" s="1"/>
      <c r="D5" s="1"/>
      <c r="E5" s="53" t="s">
        <v>76</v>
      </c>
      <c r="F5" s="53"/>
      <c r="G5" s="2"/>
    </row>
    <row r="6" spans="1:7" ht="20.25">
      <c r="A6" s="1"/>
      <c r="B6" s="1"/>
      <c r="C6" s="1"/>
      <c r="D6" s="1"/>
      <c r="E6" s="53" t="s">
        <v>77</v>
      </c>
      <c r="F6" s="53"/>
      <c r="G6" s="2"/>
    </row>
    <row r="7" spans="1:7" ht="20.25">
      <c r="A7" s="5"/>
      <c r="B7" s="5"/>
      <c r="C7" s="5"/>
      <c r="D7" s="7"/>
      <c r="E7" s="56"/>
      <c r="F7" s="56"/>
      <c r="G7" s="54"/>
    </row>
    <row r="8" spans="1:7" ht="20.25">
      <c r="A8" s="5"/>
      <c r="B8" s="5"/>
      <c r="C8" s="5"/>
      <c r="D8" s="7"/>
      <c r="E8" s="53"/>
      <c r="F8" s="53"/>
      <c r="G8" s="2"/>
    </row>
    <row r="9" spans="1:7" ht="20.25">
      <c r="A9" s="5"/>
      <c r="B9" s="5"/>
      <c r="C9" s="5"/>
      <c r="D9" s="7"/>
      <c r="E9" s="53" t="s">
        <v>101</v>
      </c>
      <c r="F9" s="53"/>
      <c r="G9" s="2"/>
    </row>
    <row r="10" spans="1:7" ht="20.25">
      <c r="A10" s="5"/>
      <c r="B10" s="5"/>
      <c r="C10" s="5"/>
      <c r="D10" s="7"/>
      <c r="E10" s="53" t="s">
        <v>0</v>
      </c>
      <c r="F10" s="53"/>
      <c r="G10" s="2"/>
    </row>
    <row r="11" spans="1:7" ht="20.25">
      <c r="A11" s="5"/>
      <c r="B11" s="5"/>
      <c r="C11" s="5"/>
      <c r="D11" s="7"/>
      <c r="E11" s="53" t="s">
        <v>1</v>
      </c>
      <c r="F11" s="53"/>
      <c r="G11" s="2"/>
    </row>
    <row r="12" spans="1:7" ht="20.25">
      <c r="A12" s="5"/>
      <c r="B12" s="5"/>
      <c r="C12" s="5"/>
      <c r="D12" s="5"/>
      <c r="E12" s="53" t="s">
        <v>64</v>
      </c>
      <c r="F12" s="53"/>
      <c r="G12" s="2"/>
    </row>
    <row r="13" spans="1:7" ht="20.25">
      <c r="A13" s="5"/>
      <c r="B13" s="5"/>
      <c r="C13" s="5"/>
      <c r="D13" s="5"/>
      <c r="E13" s="53" t="s">
        <v>102</v>
      </c>
      <c r="F13" s="53"/>
      <c r="G13" s="2"/>
    </row>
    <row r="14" spans="1:7" ht="20.25">
      <c r="A14" s="5"/>
      <c r="B14" s="5"/>
      <c r="C14" s="5"/>
      <c r="D14" s="5"/>
      <c r="E14" s="56"/>
      <c r="F14" s="56"/>
      <c r="G14" s="54"/>
    </row>
    <row r="15" spans="1:7" ht="49.5" customHeight="1">
      <c r="A15" s="60" t="s">
        <v>2</v>
      </c>
      <c r="B15" s="60"/>
      <c r="C15" s="60"/>
      <c r="D15" s="60"/>
      <c r="E15" s="60"/>
      <c r="F15" s="41"/>
      <c r="G15" s="7"/>
    </row>
    <row r="16" spans="1:7" ht="34.5" customHeight="1">
      <c r="A16" s="61" t="s">
        <v>15</v>
      </c>
      <c r="B16" s="61"/>
      <c r="C16" s="61"/>
      <c r="D16" s="61"/>
      <c r="E16" s="61"/>
      <c r="F16" s="42"/>
      <c r="G16" s="7"/>
    </row>
    <row r="17" spans="1:7" ht="20.25">
      <c r="A17" s="62"/>
      <c r="B17" s="62"/>
      <c r="C17" s="62"/>
      <c r="D17" s="62"/>
      <c r="E17" s="62"/>
      <c r="F17" s="42"/>
      <c r="G17" s="7"/>
    </row>
    <row r="18" spans="1:7" ht="33" customHeight="1">
      <c r="A18" s="63" t="s">
        <v>49</v>
      </c>
      <c r="B18" s="63"/>
      <c r="C18" s="63"/>
      <c r="D18" s="63"/>
      <c r="E18" s="63"/>
      <c r="F18" s="43"/>
      <c r="G18" s="7"/>
    </row>
    <row r="19" spans="1:7" ht="33" customHeight="1">
      <c r="A19" s="26"/>
      <c r="B19" s="26"/>
      <c r="C19" s="10" t="s">
        <v>16</v>
      </c>
      <c r="D19" s="26"/>
      <c r="E19" s="26"/>
      <c r="F19" s="42"/>
      <c r="G19" s="7"/>
    </row>
    <row r="20" spans="1:7" ht="30.75" customHeight="1">
      <c r="A20" s="2"/>
      <c r="B20" s="11" t="s">
        <v>20</v>
      </c>
      <c r="C20" s="16">
        <v>24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31.5" customHeight="1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7.7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+C24*D24</f>
        <v>121000</v>
      </c>
      <c r="F24" s="19">
        <v>18150</v>
      </c>
      <c r="G24" s="19">
        <v>1597200</v>
      </c>
    </row>
    <row r="25" spans="1:7" ht="31.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SUM(D25*C25)</f>
        <v>104500</v>
      </c>
      <c r="F25" s="19"/>
      <c r="G25" s="19">
        <f t="shared" ref="G25:G36" si="0">+E25*12</f>
        <v>1254000</v>
      </c>
    </row>
    <row r="26" spans="1:7" ht="27.7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ref="E26:E36" si="1">SUM(D26*C26)</f>
        <v>130625</v>
      </c>
      <c r="F26" s="19"/>
      <c r="G26" s="19">
        <f t="shared" si="0"/>
        <v>1567500</v>
      </c>
    </row>
    <row r="27" spans="1:7" ht="31.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>SUM(D27*C27)</f>
        <v>733331.2</v>
      </c>
      <c r="F27" s="19"/>
      <c r="G27" s="19">
        <f t="shared" si="0"/>
        <v>8799974.3999999985</v>
      </c>
    </row>
    <row r="28" spans="1:7" ht="29.2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1"/>
        <v>520000</v>
      </c>
      <c r="F28" s="19"/>
      <c r="G28" s="19">
        <f t="shared" si="0"/>
        <v>6240000</v>
      </c>
    </row>
    <row r="29" spans="1:7" ht="30.75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1"/>
        <v>104500</v>
      </c>
      <c r="F29" s="19"/>
      <c r="G29" s="19">
        <f t="shared" si="0"/>
        <v>1254000</v>
      </c>
    </row>
    <row r="30" spans="1:7" ht="25.5" hidden="1" customHeight="1">
      <c r="A30" s="13"/>
      <c r="B30" s="14"/>
      <c r="C30" s="19"/>
      <c r="D30" s="13"/>
      <c r="E30" s="19"/>
      <c r="F30" s="19"/>
      <c r="G30" s="19"/>
    </row>
    <row r="31" spans="1:7" ht="27.75" customHeight="1">
      <c r="A31" s="13">
        <v>7</v>
      </c>
      <c r="B31" s="14" t="s">
        <v>12</v>
      </c>
      <c r="C31" s="19">
        <v>104000</v>
      </c>
      <c r="D31" s="13">
        <v>0.25</v>
      </c>
      <c r="E31" s="19">
        <f t="shared" si="1"/>
        <v>26000</v>
      </c>
      <c r="F31" s="19"/>
      <c r="G31" s="19">
        <f t="shared" si="0"/>
        <v>312000</v>
      </c>
    </row>
    <row r="32" spans="1:7" ht="31.5" customHeight="1">
      <c r="A32" s="13">
        <v>8</v>
      </c>
      <c r="B32" s="14" t="s">
        <v>9</v>
      </c>
      <c r="C32" s="19">
        <v>104000</v>
      </c>
      <c r="D32" s="13">
        <v>1</v>
      </c>
      <c r="E32" s="19">
        <f t="shared" si="1"/>
        <v>104000</v>
      </c>
      <c r="F32" s="19"/>
      <c r="G32" s="19">
        <f t="shared" si="0"/>
        <v>1248000</v>
      </c>
    </row>
    <row r="33" spans="1:7" ht="30.75" customHeight="1">
      <c r="A33" s="13">
        <v>9</v>
      </c>
      <c r="B33" s="14" t="s">
        <v>10</v>
      </c>
      <c r="C33" s="19">
        <v>104000</v>
      </c>
      <c r="D33" s="13">
        <v>1</v>
      </c>
      <c r="E33" s="19">
        <f t="shared" si="1"/>
        <v>104000</v>
      </c>
      <c r="F33" s="19"/>
      <c r="G33" s="19">
        <f t="shared" si="0"/>
        <v>1248000</v>
      </c>
    </row>
    <row r="34" spans="1:7" ht="30" customHeight="1">
      <c r="A34" s="13">
        <v>10</v>
      </c>
      <c r="B34" s="14" t="s">
        <v>61</v>
      </c>
      <c r="C34" s="19">
        <v>104000</v>
      </c>
      <c r="D34" s="13">
        <v>0.5</v>
      </c>
      <c r="E34" s="19">
        <f t="shared" si="1"/>
        <v>52000</v>
      </c>
      <c r="F34" s="19"/>
      <c r="G34" s="19">
        <f t="shared" si="0"/>
        <v>624000</v>
      </c>
    </row>
    <row r="35" spans="1:7" ht="26.25" customHeight="1">
      <c r="A35" s="13">
        <v>11</v>
      </c>
      <c r="B35" s="14" t="s">
        <v>14</v>
      </c>
      <c r="C35" s="19">
        <v>104000</v>
      </c>
      <c r="D35" s="13">
        <v>0.5</v>
      </c>
      <c r="E35" s="19">
        <f t="shared" si="1"/>
        <v>52000</v>
      </c>
      <c r="F35" s="19"/>
      <c r="G35" s="19">
        <f t="shared" si="0"/>
        <v>624000</v>
      </c>
    </row>
    <row r="36" spans="1:7" ht="32.25" customHeight="1">
      <c r="A36" s="13">
        <v>12</v>
      </c>
      <c r="B36" s="14" t="s">
        <v>62</v>
      </c>
      <c r="C36" s="19">
        <v>104000</v>
      </c>
      <c r="D36" s="13">
        <v>1</v>
      </c>
      <c r="E36" s="19">
        <f t="shared" si="1"/>
        <v>104000</v>
      </c>
      <c r="F36" s="19"/>
      <c r="G36" s="19">
        <f t="shared" si="0"/>
        <v>1248000</v>
      </c>
    </row>
    <row r="37" spans="1:7" ht="32.25" customHeight="1">
      <c r="A37" s="13"/>
      <c r="B37" s="20" t="s">
        <v>13</v>
      </c>
      <c r="C37" s="22"/>
      <c r="D37" s="22">
        <f>SUM(D24:D36)</f>
        <v>19.100000000000001</v>
      </c>
      <c r="E37" s="21">
        <f>SUM(E24:E36)</f>
        <v>2155956.2000000002</v>
      </c>
      <c r="F37" s="21">
        <v>18150</v>
      </c>
      <c r="G37" s="21">
        <f>SUM(G24:G36)</f>
        <v>26016674.399999999</v>
      </c>
    </row>
    <row r="38" spans="1:7" ht="22.5" customHeight="1">
      <c r="A38" s="15"/>
      <c r="B38" s="15"/>
      <c r="C38" s="15"/>
      <c r="D38" s="15"/>
      <c r="E38" s="15"/>
      <c r="F38" s="15"/>
      <c r="G38" s="7"/>
    </row>
    <row r="39" spans="1:7" ht="20.25">
      <c r="A39" s="11"/>
      <c r="B39" s="64"/>
      <c r="C39" s="65"/>
      <c r="D39" s="65"/>
      <c r="E39" s="65"/>
      <c r="F39" s="65"/>
      <c r="G39" s="65"/>
    </row>
    <row r="40" spans="1:7" ht="41.25" customHeight="1">
      <c r="A40" s="11"/>
      <c r="B40" s="66"/>
      <c r="C40" s="67"/>
      <c r="D40" s="67"/>
      <c r="E40" s="67"/>
      <c r="F40" s="67"/>
      <c r="G40" s="67"/>
    </row>
    <row r="41" spans="1:7" ht="24" customHeight="1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>
      <c r="A47" s="7"/>
      <c r="B47" s="7"/>
      <c r="C47" s="7"/>
      <c r="D47" s="7"/>
      <c r="E47" s="7"/>
      <c r="F47" s="7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 ht="16.5">
      <c r="A49" s="7"/>
      <c r="B49" s="7"/>
      <c r="C49" s="7"/>
      <c r="D49" s="7"/>
      <c r="E49" s="3"/>
      <c r="F49" s="3"/>
      <c r="G49" s="7"/>
    </row>
    <row r="50" spans="1:7">
      <c r="A50" s="7"/>
      <c r="B50" s="7"/>
      <c r="C50" s="7"/>
      <c r="D50" s="7"/>
      <c r="E50" s="7"/>
      <c r="F50" s="7"/>
      <c r="G50" s="7"/>
    </row>
    <row r="51" spans="1:7">
      <c r="A51" s="7"/>
      <c r="B51" s="7"/>
      <c r="C51" s="7"/>
      <c r="D51" s="7"/>
      <c r="E51" s="7"/>
      <c r="F51" s="7"/>
      <c r="G51" s="7"/>
    </row>
  </sheetData>
  <mergeCells count="6">
    <mergeCell ref="B39:G39"/>
    <mergeCell ref="B40:G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51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I50"/>
  <sheetViews>
    <sheetView zoomScaleSheetLayoutView="100" workbookViewId="0">
      <selection activeCell="F42" sqref="F42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6" width="23.7109375" customWidth="1"/>
    <col min="7" max="7" width="24.28515625" customWidth="1"/>
    <col min="9" max="9" width="9.85546875" bestFit="1" customWidth="1"/>
  </cols>
  <sheetData>
    <row r="1" spans="1:7" ht="18.75">
      <c r="E1" s="8"/>
      <c r="F1" s="48"/>
    </row>
    <row r="2" spans="1:7" ht="18.75">
      <c r="E2" s="48" t="s">
        <v>94</v>
      </c>
      <c r="F2" s="48"/>
      <c r="G2" s="48"/>
    </row>
    <row r="3" spans="1:7" ht="18.75">
      <c r="E3" s="48" t="s">
        <v>0</v>
      </c>
      <c r="F3" s="48"/>
      <c r="G3" s="48"/>
    </row>
    <row r="4" spans="1:7" ht="18.75">
      <c r="E4" s="48" t="s">
        <v>1</v>
      </c>
      <c r="F4" s="48"/>
      <c r="G4" s="48"/>
    </row>
    <row r="5" spans="1:7" ht="18.75">
      <c r="E5" s="48" t="s">
        <v>74</v>
      </c>
      <c r="F5" s="48"/>
      <c r="G5" s="48"/>
    </row>
    <row r="6" spans="1:7" ht="18.75">
      <c r="A6" s="5"/>
      <c r="B6" s="5"/>
      <c r="C6" s="5"/>
      <c r="D6" s="5"/>
      <c r="E6" s="48" t="s">
        <v>86</v>
      </c>
      <c r="F6" s="48"/>
      <c r="G6" s="48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122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0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9" ht="20.25">
      <c r="A17" s="62"/>
      <c r="B17" s="62"/>
      <c r="C17" s="62"/>
      <c r="D17" s="62"/>
      <c r="E17" s="62"/>
      <c r="F17" s="50"/>
      <c r="G17" s="7"/>
    </row>
    <row r="18" spans="1:9" ht="20.25">
      <c r="A18" s="69" t="s">
        <v>43</v>
      </c>
      <c r="B18" s="69"/>
      <c r="C18" s="69"/>
      <c r="D18" s="69"/>
      <c r="E18" s="69"/>
      <c r="F18" s="51"/>
      <c r="G18" s="7"/>
    </row>
    <row r="19" spans="1:9" ht="20.25">
      <c r="A19" s="27"/>
      <c r="B19" s="27"/>
      <c r="C19" s="10" t="s">
        <v>16</v>
      </c>
      <c r="D19" s="27"/>
      <c r="E19" s="27"/>
      <c r="F19" s="50"/>
      <c r="G19" s="7"/>
    </row>
    <row r="20" spans="1:9" ht="20.25">
      <c r="A20" s="2"/>
      <c r="B20" s="11" t="s">
        <v>20</v>
      </c>
      <c r="C20" s="16">
        <v>20</v>
      </c>
      <c r="D20" s="2"/>
      <c r="E20" s="2"/>
      <c r="F20" s="2"/>
      <c r="G20" s="7"/>
    </row>
    <row r="21" spans="1:9" ht="20.25">
      <c r="A21" s="11"/>
      <c r="B21" s="2"/>
      <c r="C21" s="2"/>
      <c r="D21" s="2"/>
      <c r="E21" s="2"/>
      <c r="F21" s="2"/>
      <c r="G21" s="7"/>
    </row>
    <row r="22" spans="1:9" ht="20.25">
      <c r="A22" s="11"/>
      <c r="B22" s="2"/>
      <c r="C22" s="2"/>
      <c r="D22" s="2"/>
      <c r="E22" s="2"/>
      <c r="F22" s="2"/>
      <c r="G22" s="7"/>
    </row>
    <row r="23" spans="1:9" ht="81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28</v>
      </c>
    </row>
    <row r="24" spans="1:9" ht="27.75" customHeight="1">
      <c r="A24" s="13">
        <v>1</v>
      </c>
      <c r="B24" s="14" t="s">
        <v>4</v>
      </c>
      <c r="C24" s="19">
        <v>121000</v>
      </c>
      <c r="D24" s="13">
        <v>1</v>
      </c>
      <c r="E24" s="19">
        <f t="shared" ref="E24" si="0">SUM(C24*D24)</f>
        <v>121000</v>
      </c>
      <c r="F24" s="19">
        <v>18150</v>
      </c>
      <c r="G24" s="19">
        <v>1597200</v>
      </c>
    </row>
    <row r="25" spans="1:9" ht="28.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:E26" si="1">SUM(C25*D25)</f>
        <v>104500</v>
      </c>
      <c r="F25" s="19"/>
      <c r="G25" s="19">
        <f t="shared" ref="G25:G35" si="2">E25*12</f>
        <v>1254000</v>
      </c>
    </row>
    <row r="26" spans="1:9" ht="28.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si="1"/>
        <v>130625</v>
      </c>
      <c r="F26" s="19"/>
      <c r="G26" s="19">
        <f t="shared" si="2"/>
        <v>1567500</v>
      </c>
    </row>
    <row r="27" spans="1:9" ht="26.2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 t="shared" ref="E27:E32" si="3">SUM(C27*D27)</f>
        <v>733331.2</v>
      </c>
      <c r="F27" s="19"/>
      <c r="G27" s="19">
        <f t="shared" si="2"/>
        <v>8799974.3999999985</v>
      </c>
    </row>
    <row r="28" spans="1:9" ht="24.7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3"/>
        <v>520000</v>
      </c>
      <c r="F28" s="19"/>
      <c r="G28" s="19">
        <f t="shared" si="2"/>
        <v>6240000</v>
      </c>
      <c r="I28" s="37"/>
    </row>
    <row r="29" spans="1:9" ht="27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3"/>
        <v>104500</v>
      </c>
      <c r="F29" s="19"/>
      <c r="G29" s="19">
        <f t="shared" si="2"/>
        <v>1254000</v>
      </c>
    </row>
    <row r="30" spans="1:9" ht="25.5" customHeight="1">
      <c r="A30" s="13">
        <v>7</v>
      </c>
      <c r="B30" s="14" t="s">
        <v>12</v>
      </c>
      <c r="C30" s="19">
        <v>104500</v>
      </c>
      <c r="D30" s="13">
        <v>0.25</v>
      </c>
      <c r="E30" s="19">
        <f t="shared" si="3"/>
        <v>26125</v>
      </c>
      <c r="F30" s="19"/>
      <c r="G30" s="19">
        <f t="shared" si="2"/>
        <v>313500</v>
      </c>
    </row>
    <row r="31" spans="1:9" ht="25.5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si="3"/>
        <v>104000</v>
      </c>
      <c r="F31" s="19"/>
      <c r="G31" s="19">
        <f t="shared" si="2"/>
        <v>1248000</v>
      </c>
    </row>
    <row r="32" spans="1:9" ht="25.5" customHeight="1">
      <c r="A32" s="13">
        <v>9</v>
      </c>
      <c r="B32" s="14" t="s">
        <v>10</v>
      </c>
      <c r="C32" s="19">
        <v>104000</v>
      </c>
      <c r="D32" s="13">
        <v>1</v>
      </c>
      <c r="E32" s="19">
        <f t="shared" si="3"/>
        <v>104000</v>
      </c>
      <c r="F32" s="19"/>
      <c r="G32" s="19">
        <f t="shared" si="2"/>
        <v>1248000</v>
      </c>
    </row>
    <row r="33" spans="1:7" ht="26.25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ref="E33:E35" si="4">SUM(C33*D33)</f>
        <v>52000</v>
      </c>
      <c r="F33" s="19"/>
      <c r="G33" s="19">
        <f t="shared" si="2"/>
        <v>624000</v>
      </c>
    </row>
    <row r="34" spans="1:7" ht="25.5" customHeight="1">
      <c r="A34" s="13">
        <v>11</v>
      </c>
      <c r="B34" s="14" t="s">
        <v>61</v>
      </c>
      <c r="C34" s="19">
        <v>104000</v>
      </c>
      <c r="D34" s="13">
        <v>1</v>
      </c>
      <c r="E34" s="19">
        <f t="shared" si="4"/>
        <v>104000</v>
      </c>
      <c r="F34" s="19"/>
      <c r="G34" s="19">
        <f t="shared" si="2"/>
        <v>1248000</v>
      </c>
    </row>
    <row r="35" spans="1:7" ht="25.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4"/>
        <v>104000</v>
      </c>
      <c r="F35" s="19"/>
      <c r="G35" s="19">
        <f t="shared" si="2"/>
        <v>1248000</v>
      </c>
    </row>
    <row r="36" spans="1:7" ht="26.25" customHeight="1">
      <c r="A36" s="13"/>
      <c r="B36" s="20" t="s">
        <v>13</v>
      </c>
      <c r="C36" s="22"/>
      <c r="D36" s="22">
        <f>SUM(D24:D35)</f>
        <v>19.600000000000001</v>
      </c>
      <c r="E36" s="21">
        <f>SUM(E24:E35)</f>
        <v>2208081.2000000002</v>
      </c>
      <c r="F36" s="21">
        <v>18150</v>
      </c>
      <c r="G36" s="21">
        <f>SUM(G24:G35)</f>
        <v>26642174.399999999</v>
      </c>
    </row>
    <row r="37" spans="1:7" ht="26.25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1.25" customHeight="1">
      <c r="A39" s="11"/>
      <c r="B39" s="66"/>
      <c r="C39" s="67"/>
      <c r="D39" s="67"/>
      <c r="E39" s="67"/>
      <c r="F39" s="67"/>
      <c r="G39" s="67"/>
    </row>
    <row r="40" spans="1:7" ht="37.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zoomScaleSheetLayoutView="100" workbookViewId="0">
      <selection activeCell="F15" sqref="F15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6" width="24" customWidth="1"/>
    <col min="7" max="7" width="23.5703125" customWidth="1"/>
  </cols>
  <sheetData>
    <row r="1" spans="1:7" ht="18.75">
      <c r="E1" s="8"/>
      <c r="F1" s="48"/>
    </row>
    <row r="2" spans="1:7" ht="18.75">
      <c r="E2" s="48" t="s">
        <v>95</v>
      </c>
      <c r="F2" s="48"/>
      <c r="G2" s="9"/>
    </row>
    <row r="3" spans="1:7" ht="18.75">
      <c r="E3" s="48" t="s">
        <v>0</v>
      </c>
      <c r="F3" s="48"/>
      <c r="G3" s="9"/>
    </row>
    <row r="4" spans="1:7" ht="18.75">
      <c r="E4" s="48" t="s">
        <v>1</v>
      </c>
      <c r="F4" s="48"/>
      <c r="G4" s="9"/>
    </row>
    <row r="5" spans="1:7" ht="18.75">
      <c r="E5" s="48" t="s">
        <v>74</v>
      </c>
      <c r="F5" s="48"/>
      <c r="G5" s="9"/>
    </row>
    <row r="6" spans="1:7" ht="18.75">
      <c r="A6" s="5"/>
      <c r="B6" s="5"/>
      <c r="C6" s="5"/>
      <c r="D6" s="5"/>
      <c r="E6" s="48" t="s">
        <v>86</v>
      </c>
      <c r="F6" s="48"/>
      <c r="G6" s="9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48"/>
      <c r="F8" s="48"/>
    </row>
    <row r="9" spans="1:7" ht="18.75">
      <c r="A9" s="5"/>
      <c r="B9" s="5"/>
      <c r="C9" s="5"/>
      <c r="D9" s="7"/>
      <c r="E9" s="52" t="s">
        <v>123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102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2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44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21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5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7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" si="0">SUM(C25*D25)</f>
        <v>104500</v>
      </c>
      <c r="F25" s="19"/>
      <c r="G25" s="19">
        <f t="shared" ref="G25:G34" si="1">+E25*12</f>
        <v>1254000</v>
      </c>
    </row>
    <row r="26" spans="1:7" ht="24" customHeight="1">
      <c r="A26" s="13">
        <v>3</v>
      </c>
      <c r="B26" s="14" t="s">
        <v>7</v>
      </c>
      <c r="C26" s="19">
        <v>104500</v>
      </c>
      <c r="D26" s="13">
        <v>1</v>
      </c>
      <c r="E26" s="19">
        <f t="shared" ref="E26" si="2">SUM(C26*D26)</f>
        <v>104500</v>
      </c>
      <c r="F26" s="19"/>
      <c r="G26" s="19">
        <f t="shared" si="1"/>
        <v>1254000</v>
      </c>
    </row>
    <row r="27" spans="1:7" ht="24.75" customHeight="1">
      <c r="A27" s="13">
        <v>4</v>
      </c>
      <c r="B27" s="14" t="s">
        <v>5</v>
      </c>
      <c r="C27" s="19">
        <v>130952</v>
      </c>
      <c r="D27" s="13">
        <v>4.4800000000000004</v>
      </c>
      <c r="E27" s="19">
        <f t="shared" ref="E27:E32" si="3">SUM(C27*D27)</f>
        <v>586664.96000000008</v>
      </c>
      <c r="F27" s="19"/>
      <c r="G27" s="19">
        <f t="shared" si="1"/>
        <v>7039979.5200000014</v>
      </c>
    </row>
    <row r="28" spans="1:7" ht="25.5" customHeight="1">
      <c r="A28" s="13">
        <v>5</v>
      </c>
      <c r="B28" s="14" t="s">
        <v>6</v>
      </c>
      <c r="C28" s="19">
        <v>104000</v>
      </c>
      <c r="D28" s="13">
        <v>4</v>
      </c>
      <c r="E28" s="19">
        <f t="shared" si="3"/>
        <v>416000</v>
      </c>
      <c r="F28" s="19"/>
      <c r="G28" s="19">
        <f t="shared" si="1"/>
        <v>4992000</v>
      </c>
    </row>
    <row r="29" spans="1:7" ht="27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3"/>
        <v>78375</v>
      </c>
      <c r="F29" s="19"/>
      <c r="G29" s="19">
        <f t="shared" si="1"/>
        <v>940500</v>
      </c>
    </row>
    <row r="30" spans="1:7" ht="24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3"/>
        <v>104000</v>
      </c>
      <c r="F30" s="19"/>
      <c r="G30" s="19">
        <f t="shared" si="1"/>
        <v>1248000</v>
      </c>
    </row>
    <row r="31" spans="1:7" ht="22.5" customHeight="1">
      <c r="A31" s="13">
        <v>8</v>
      </c>
      <c r="B31" s="14" t="s">
        <v>10</v>
      </c>
      <c r="C31" s="19">
        <v>104000</v>
      </c>
      <c r="D31" s="13">
        <v>1</v>
      </c>
      <c r="E31" s="19">
        <f t="shared" si="3"/>
        <v>104000</v>
      </c>
      <c r="F31" s="19"/>
      <c r="G31" s="19">
        <f t="shared" si="1"/>
        <v>1248000</v>
      </c>
    </row>
    <row r="32" spans="1:7" ht="24.7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si="3"/>
        <v>52000</v>
      </c>
      <c r="F32" s="19"/>
      <c r="G32" s="19">
        <f t="shared" si="1"/>
        <v>624000</v>
      </c>
    </row>
    <row r="33" spans="1:7" ht="24.75" customHeight="1">
      <c r="A33" s="13">
        <v>10</v>
      </c>
      <c r="B33" s="14" t="s">
        <v>61</v>
      </c>
      <c r="C33" s="19">
        <v>104000</v>
      </c>
      <c r="D33" s="13">
        <v>0.75</v>
      </c>
      <c r="E33" s="19">
        <f t="shared" ref="E33:E34" si="4">SUM(C33*D33)</f>
        <v>78000</v>
      </c>
      <c r="F33" s="19"/>
      <c r="G33" s="19">
        <f t="shared" si="1"/>
        <v>936000</v>
      </c>
    </row>
    <row r="34" spans="1:7" ht="24.75" customHeight="1">
      <c r="A34" s="13">
        <v>11</v>
      </c>
      <c r="B34" s="14" t="s">
        <v>62</v>
      </c>
      <c r="C34" s="19">
        <v>104000</v>
      </c>
      <c r="D34" s="13">
        <v>1</v>
      </c>
      <c r="E34" s="19">
        <f t="shared" si="4"/>
        <v>104000</v>
      </c>
      <c r="F34" s="19"/>
      <c r="G34" s="19">
        <f t="shared" si="1"/>
        <v>1248000</v>
      </c>
    </row>
    <row r="35" spans="1:7" ht="27" customHeight="1">
      <c r="A35" s="22"/>
      <c r="B35" s="20" t="s">
        <v>13</v>
      </c>
      <c r="C35" s="21"/>
      <c r="D35" s="22">
        <f>SUM(D24:D34)</f>
        <v>16.48</v>
      </c>
      <c r="E35" s="21">
        <f>SUM(E24:E34)</f>
        <v>1853039.96</v>
      </c>
      <c r="F35" s="21">
        <v>18150</v>
      </c>
      <c r="G35" s="21">
        <f>SUM(G24:G34)</f>
        <v>22381679.520000003</v>
      </c>
    </row>
    <row r="36" spans="1:7" ht="30" customHeight="1">
      <c r="A36" s="15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39" customHeight="1">
      <c r="A38" s="11"/>
      <c r="B38" s="66"/>
      <c r="C38" s="67"/>
      <c r="D38" s="67"/>
      <c r="E38" s="67"/>
      <c r="F38" s="67"/>
      <c r="G38" s="67"/>
    </row>
    <row r="39" spans="1:7" ht="33.75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H48"/>
  <sheetViews>
    <sheetView zoomScaleSheetLayoutView="100" workbookViewId="0">
      <selection activeCell="F17" sqref="F17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6" width="23.5703125" customWidth="1"/>
    <col min="7" max="7" width="24.42578125" customWidth="1"/>
  </cols>
  <sheetData>
    <row r="1" spans="1:8" ht="18.75">
      <c r="E1" s="8"/>
      <c r="F1" s="48"/>
      <c r="G1" s="48"/>
      <c r="H1" s="48"/>
    </row>
    <row r="2" spans="1:8" ht="18.75">
      <c r="E2" s="48" t="s">
        <v>96</v>
      </c>
      <c r="F2" s="48"/>
      <c r="G2" s="48"/>
      <c r="H2" s="48"/>
    </row>
    <row r="3" spans="1:8" ht="18.75">
      <c r="E3" s="48" t="s">
        <v>0</v>
      </c>
      <c r="F3" s="48"/>
      <c r="G3" s="48"/>
      <c r="H3" s="48"/>
    </row>
    <row r="4" spans="1:8" ht="18.75">
      <c r="E4" s="48" t="s">
        <v>1</v>
      </c>
      <c r="F4" s="48"/>
      <c r="G4" s="48"/>
      <c r="H4" s="48"/>
    </row>
    <row r="5" spans="1:8" ht="18.75">
      <c r="E5" s="48" t="s">
        <v>74</v>
      </c>
      <c r="F5" s="48"/>
      <c r="G5" s="48"/>
      <c r="H5" s="48"/>
    </row>
    <row r="6" spans="1:8" ht="18.75">
      <c r="A6" s="5"/>
      <c r="B6" s="5"/>
      <c r="C6" s="5"/>
      <c r="D6" s="5"/>
      <c r="E6" s="48" t="s">
        <v>86</v>
      </c>
      <c r="F6" s="48"/>
      <c r="G6" s="48"/>
    </row>
    <row r="7" spans="1:8" ht="17.25">
      <c r="A7" s="5"/>
      <c r="B7" s="5"/>
      <c r="C7" s="5"/>
      <c r="D7" s="7"/>
      <c r="E7" s="6"/>
      <c r="F7" s="6"/>
      <c r="G7" s="7"/>
    </row>
    <row r="8" spans="1:8" ht="18.75">
      <c r="A8" s="5"/>
      <c r="B8" s="5"/>
      <c r="C8" s="5"/>
      <c r="D8" s="7"/>
      <c r="E8" s="8"/>
      <c r="F8" s="48"/>
      <c r="G8" s="9"/>
    </row>
    <row r="9" spans="1:8" ht="18.75">
      <c r="A9" s="5"/>
      <c r="B9" s="5"/>
      <c r="C9" s="5"/>
      <c r="D9" s="7"/>
      <c r="E9" s="52" t="s">
        <v>124</v>
      </c>
      <c r="F9" s="48"/>
      <c r="G9" s="9"/>
    </row>
    <row r="10" spans="1:8" ht="18.75">
      <c r="A10" s="5"/>
      <c r="B10" s="5"/>
      <c r="C10" s="5"/>
      <c r="D10" s="7"/>
      <c r="E10" s="48" t="s">
        <v>0</v>
      </c>
      <c r="F10" s="48"/>
      <c r="G10" s="9"/>
    </row>
    <row r="11" spans="1:8" ht="18.75">
      <c r="A11" s="5"/>
      <c r="B11" s="5"/>
      <c r="C11" s="5"/>
      <c r="D11" s="7"/>
      <c r="E11" s="48" t="s">
        <v>1</v>
      </c>
      <c r="F11" s="48"/>
      <c r="G11" s="9"/>
    </row>
    <row r="12" spans="1:8" ht="18.75">
      <c r="A12" s="5"/>
      <c r="B12" s="5"/>
      <c r="C12" s="5"/>
      <c r="D12" s="5"/>
      <c r="E12" s="48" t="s">
        <v>63</v>
      </c>
      <c r="F12" s="48"/>
      <c r="G12" s="9"/>
    </row>
    <row r="13" spans="1:8" ht="18.75">
      <c r="A13" s="5"/>
      <c r="B13" s="5"/>
      <c r="C13" s="5"/>
      <c r="D13" s="5"/>
      <c r="E13" s="52" t="s">
        <v>106</v>
      </c>
      <c r="F13" s="48"/>
      <c r="G13" s="9"/>
    </row>
    <row r="14" spans="1:8" ht="17.25">
      <c r="A14" s="5"/>
      <c r="B14" s="5"/>
      <c r="C14" s="5"/>
      <c r="D14" s="5"/>
      <c r="E14" s="6"/>
      <c r="F14" s="6"/>
      <c r="G14" s="7"/>
    </row>
    <row r="15" spans="1:8" ht="37.5" customHeight="1">
      <c r="A15" s="68" t="s">
        <v>2</v>
      </c>
      <c r="B15" s="68"/>
      <c r="C15" s="68"/>
      <c r="D15" s="68"/>
      <c r="E15" s="68"/>
      <c r="F15" s="49"/>
      <c r="G15" s="7"/>
    </row>
    <row r="16" spans="1:8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45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18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24</v>
      </c>
      <c r="F23" s="12" t="s">
        <v>81</v>
      </c>
      <c r="G23" s="12" t="s">
        <v>27</v>
      </c>
    </row>
    <row r="24" spans="1:7" ht="32.25" customHeight="1">
      <c r="A24" s="13">
        <v>1</v>
      </c>
      <c r="B24" s="14" t="s">
        <v>36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32.25" customHeight="1">
      <c r="A25" s="13">
        <v>2</v>
      </c>
      <c r="B25" s="14" t="s">
        <v>11</v>
      </c>
      <c r="C25" s="19">
        <v>104500</v>
      </c>
      <c r="D25" s="13">
        <v>0.5</v>
      </c>
      <c r="E25" s="19">
        <f>SUM(C25*D25)</f>
        <v>52250</v>
      </c>
      <c r="F25" s="19"/>
      <c r="G25" s="19">
        <f t="shared" ref="G25:G34" si="0">E25*12</f>
        <v>627000</v>
      </c>
    </row>
    <row r="26" spans="1:7" ht="34.5" customHeight="1">
      <c r="A26" s="13">
        <v>3</v>
      </c>
      <c r="B26" s="14" t="s">
        <v>7</v>
      </c>
      <c r="C26" s="19">
        <v>104500</v>
      </c>
      <c r="D26" s="13">
        <v>0.75</v>
      </c>
      <c r="E26" s="19">
        <f t="shared" ref="E26:E29" si="1">SUM(C26*D26)</f>
        <v>78375</v>
      </c>
      <c r="F26" s="19"/>
      <c r="G26" s="19">
        <f t="shared" si="0"/>
        <v>940500</v>
      </c>
    </row>
    <row r="27" spans="1:7" ht="32.25" customHeight="1">
      <c r="A27" s="13">
        <v>4</v>
      </c>
      <c r="B27" s="14" t="s">
        <v>5</v>
      </c>
      <c r="C27" s="19">
        <v>130952</v>
      </c>
      <c r="D27" s="13">
        <v>3.36</v>
      </c>
      <c r="E27" s="19">
        <f t="shared" si="1"/>
        <v>439998.71999999997</v>
      </c>
      <c r="F27" s="19"/>
      <c r="G27" s="19">
        <f t="shared" si="0"/>
        <v>5279984.6399999997</v>
      </c>
    </row>
    <row r="28" spans="1:7" ht="30" customHeight="1">
      <c r="A28" s="13">
        <v>5</v>
      </c>
      <c r="B28" s="14" t="s">
        <v>6</v>
      </c>
      <c r="C28" s="19">
        <v>104000</v>
      </c>
      <c r="D28" s="13">
        <v>3</v>
      </c>
      <c r="E28" s="19">
        <f t="shared" si="1"/>
        <v>312000</v>
      </c>
      <c r="F28" s="19"/>
      <c r="G28" s="19">
        <f t="shared" si="0"/>
        <v>3744000</v>
      </c>
    </row>
    <row r="29" spans="1:7" ht="27.7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1"/>
        <v>78375</v>
      </c>
      <c r="F29" s="19"/>
      <c r="G29" s="19">
        <f t="shared" si="0"/>
        <v>940500</v>
      </c>
    </row>
    <row r="30" spans="1:7" ht="26.2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ref="E30" si="2">SUM(C30*D30)</f>
        <v>104000</v>
      </c>
      <c r="F30" s="19"/>
      <c r="G30" s="19">
        <f t="shared" si="0"/>
        <v>1248000</v>
      </c>
    </row>
    <row r="31" spans="1:7" ht="25.5" customHeight="1">
      <c r="A31" s="13">
        <v>8</v>
      </c>
      <c r="B31" s="14" t="s">
        <v>46</v>
      </c>
      <c r="C31" s="19">
        <v>104000</v>
      </c>
      <c r="D31" s="13">
        <v>0.5</v>
      </c>
      <c r="E31" s="19">
        <f>SUM(C32*D31)</f>
        <v>52000</v>
      </c>
      <c r="F31" s="19"/>
      <c r="G31" s="19">
        <f t="shared" si="0"/>
        <v>624000</v>
      </c>
    </row>
    <row r="32" spans="1:7" ht="24.7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v>52000</v>
      </c>
      <c r="F32" s="19"/>
      <c r="G32" s="19">
        <f t="shared" si="0"/>
        <v>624000</v>
      </c>
    </row>
    <row r="33" spans="1:7" ht="24" customHeight="1">
      <c r="A33" s="13">
        <v>10</v>
      </c>
      <c r="B33" s="14" t="s">
        <v>61</v>
      </c>
      <c r="C33" s="19">
        <v>104000</v>
      </c>
      <c r="D33" s="13">
        <v>0.5</v>
      </c>
      <c r="E33" s="19">
        <f t="shared" ref="E33" si="3">SUM(C33*D33)</f>
        <v>52000</v>
      </c>
      <c r="F33" s="19"/>
      <c r="G33" s="19">
        <f t="shared" si="0"/>
        <v>624000</v>
      </c>
    </row>
    <row r="34" spans="1:7" ht="24" customHeight="1">
      <c r="A34" s="13">
        <v>11</v>
      </c>
      <c r="B34" s="14" t="s">
        <v>62</v>
      </c>
      <c r="C34" s="19">
        <v>104000</v>
      </c>
      <c r="D34" s="13">
        <v>1</v>
      </c>
      <c r="E34" s="19">
        <v>104000</v>
      </c>
      <c r="F34" s="19"/>
      <c r="G34" s="19">
        <f t="shared" si="0"/>
        <v>1248000</v>
      </c>
    </row>
    <row r="35" spans="1:7" ht="24.75" customHeight="1">
      <c r="A35" s="22"/>
      <c r="B35" s="20" t="s">
        <v>13</v>
      </c>
      <c r="C35" s="21"/>
      <c r="D35" s="22">
        <f>SUM(D24:D34)</f>
        <v>12.86</v>
      </c>
      <c r="E35" s="21">
        <f>SUM(E24:E34)</f>
        <v>1445998.72</v>
      </c>
      <c r="F35" s="21">
        <v>18150</v>
      </c>
      <c r="G35" s="21">
        <f>SUM(G24:G34)</f>
        <v>17497184.640000001</v>
      </c>
    </row>
    <row r="36" spans="1:7" ht="27" customHeight="1">
      <c r="A36" s="15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42" customHeight="1">
      <c r="A38" s="11"/>
      <c r="B38" s="66"/>
      <c r="C38" s="67"/>
      <c r="D38" s="67"/>
      <c r="E38" s="67"/>
      <c r="F38" s="67"/>
      <c r="G38" s="67"/>
    </row>
    <row r="39" spans="1:7" ht="36.75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G50"/>
  <sheetViews>
    <sheetView zoomScaleSheetLayoutView="100" workbookViewId="0">
      <selection activeCell="B39" sqref="B39:G3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7" width="24.140625" customWidth="1"/>
  </cols>
  <sheetData>
    <row r="1" spans="1:7" ht="18.75">
      <c r="E1" s="8"/>
      <c r="F1" s="48"/>
    </row>
    <row r="2" spans="1:7" ht="18.75">
      <c r="A2" s="5"/>
      <c r="B2" s="5"/>
      <c r="C2" s="5"/>
      <c r="D2" s="5"/>
      <c r="E2" s="48" t="s">
        <v>97</v>
      </c>
      <c r="F2" s="48"/>
      <c r="G2" s="48"/>
    </row>
    <row r="3" spans="1:7" ht="18.75">
      <c r="A3" s="5"/>
      <c r="B3" s="5"/>
      <c r="C3" s="5"/>
      <c r="D3" s="5"/>
      <c r="E3" s="48" t="s">
        <v>0</v>
      </c>
      <c r="F3" s="48"/>
      <c r="G3" s="48"/>
    </row>
    <row r="4" spans="1:7" ht="18.75">
      <c r="A4" s="5"/>
      <c r="B4" s="5"/>
      <c r="C4" s="5"/>
      <c r="D4" s="5"/>
      <c r="E4" s="48" t="s">
        <v>1</v>
      </c>
      <c r="F4" s="48"/>
      <c r="G4" s="48"/>
    </row>
    <row r="5" spans="1:7" ht="18.75">
      <c r="A5" s="5"/>
      <c r="B5" s="5"/>
      <c r="C5" s="5"/>
      <c r="D5" s="5"/>
      <c r="E5" s="48" t="s">
        <v>74</v>
      </c>
      <c r="F5" s="48"/>
      <c r="G5" s="48"/>
    </row>
    <row r="6" spans="1:7" ht="18.75">
      <c r="A6" s="5"/>
      <c r="B6" s="5"/>
      <c r="C6" s="5"/>
      <c r="D6" s="5"/>
      <c r="E6" s="48" t="s">
        <v>86</v>
      </c>
      <c r="F6" s="48"/>
      <c r="G6" s="48"/>
    </row>
    <row r="7" spans="1:7" ht="18.75">
      <c r="A7" s="5"/>
      <c r="B7" s="5"/>
      <c r="C7" s="5"/>
      <c r="D7" s="5"/>
      <c r="E7" s="8"/>
      <c r="F7" s="48"/>
    </row>
    <row r="8" spans="1:7" ht="18.75">
      <c r="A8" s="5"/>
      <c r="B8" s="5"/>
      <c r="C8" s="5"/>
      <c r="D8" s="5"/>
      <c r="E8" s="8"/>
      <c r="F8" s="48"/>
      <c r="G8" s="7"/>
    </row>
    <row r="9" spans="1:7" ht="18.75">
      <c r="A9" s="5"/>
      <c r="B9" s="5"/>
      <c r="C9" s="5"/>
      <c r="D9" s="5"/>
      <c r="E9" s="52" t="s">
        <v>125</v>
      </c>
      <c r="F9" s="48"/>
    </row>
    <row r="10" spans="1:7" ht="18.75">
      <c r="A10" s="5"/>
      <c r="B10" s="5"/>
      <c r="C10" s="5"/>
      <c r="D10" s="5"/>
      <c r="E10" s="48" t="s">
        <v>0</v>
      </c>
      <c r="F10" s="48"/>
      <c r="G10" s="7"/>
    </row>
    <row r="11" spans="1:7" ht="18.75">
      <c r="A11" s="5"/>
      <c r="B11" s="5"/>
      <c r="C11" s="5"/>
      <c r="D11" s="7"/>
      <c r="E11" s="48" t="s">
        <v>1</v>
      </c>
      <c r="F11" s="48"/>
      <c r="G11" s="7"/>
    </row>
    <row r="12" spans="1:7" ht="18.75">
      <c r="A12" s="5"/>
      <c r="B12" s="5"/>
      <c r="C12" s="5"/>
      <c r="D12" s="7"/>
      <c r="E12" s="48" t="s">
        <v>64</v>
      </c>
      <c r="F12" s="48"/>
      <c r="G12" s="7"/>
    </row>
    <row r="13" spans="1:7" ht="18.75">
      <c r="A13" s="5"/>
      <c r="B13" s="5"/>
      <c r="C13" s="5"/>
      <c r="D13" s="7"/>
      <c r="E13" s="52" t="s">
        <v>106</v>
      </c>
      <c r="F13" s="48"/>
      <c r="G13" s="9"/>
    </row>
    <row r="14" spans="1:7" ht="18.75">
      <c r="A14" s="5"/>
      <c r="B14" s="5"/>
      <c r="C14" s="5"/>
      <c r="D14" s="7"/>
      <c r="E14" s="8"/>
      <c r="F14" s="48"/>
      <c r="G14" s="9"/>
    </row>
    <row r="15" spans="1:7" ht="39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47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18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21</v>
      </c>
      <c r="F23" s="12" t="s">
        <v>81</v>
      </c>
      <c r="G23" s="12" t="s">
        <v>26</v>
      </c>
    </row>
    <row r="24" spans="1:7" ht="31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30" customHeight="1">
      <c r="A25" s="13">
        <v>2</v>
      </c>
      <c r="B25" s="14" t="s">
        <v>11</v>
      </c>
      <c r="C25" s="19">
        <v>104500</v>
      </c>
      <c r="D25" s="13">
        <v>0.5</v>
      </c>
      <c r="E25" s="19">
        <f t="shared" ref="E25" si="0">SUM(C25*D25)</f>
        <v>52250</v>
      </c>
      <c r="F25" s="19"/>
      <c r="G25" s="19">
        <f t="shared" ref="G25:G35" si="1">+E25*12</f>
        <v>627000</v>
      </c>
    </row>
    <row r="26" spans="1:7" ht="23.25" customHeight="1">
      <c r="A26" s="13">
        <v>3</v>
      </c>
      <c r="B26" s="14" t="s">
        <v>7</v>
      </c>
      <c r="C26" s="19">
        <v>104500</v>
      </c>
      <c r="D26" s="13">
        <v>0.75</v>
      </c>
      <c r="E26" s="19">
        <f t="shared" ref="E26" si="2">SUM(C26*D26)</f>
        <v>78375</v>
      </c>
      <c r="F26" s="19"/>
      <c r="G26" s="19">
        <f t="shared" si="1"/>
        <v>940500</v>
      </c>
    </row>
    <row r="27" spans="1:7" ht="27.75" customHeight="1">
      <c r="A27" s="13">
        <v>4</v>
      </c>
      <c r="B27" s="14" t="s">
        <v>5</v>
      </c>
      <c r="C27" s="19">
        <v>130952</v>
      </c>
      <c r="D27" s="13">
        <v>3.36</v>
      </c>
      <c r="E27" s="19">
        <f t="shared" ref="E27:E28" si="3">SUM(C27*D27)</f>
        <v>439998.71999999997</v>
      </c>
      <c r="F27" s="19"/>
      <c r="G27" s="19">
        <f t="shared" si="1"/>
        <v>5279984.6399999997</v>
      </c>
    </row>
    <row r="28" spans="1:7" ht="26.25" customHeight="1">
      <c r="A28" s="13">
        <v>5</v>
      </c>
      <c r="B28" s="14" t="s">
        <v>6</v>
      </c>
      <c r="C28" s="19">
        <v>104000</v>
      </c>
      <c r="D28" s="13">
        <v>3</v>
      </c>
      <c r="E28" s="19">
        <f t="shared" si="3"/>
        <v>312000</v>
      </c>
      <c r="F28" s="19"/>
      <c r="G28" s="19">
        <f t="shared" si="1"/>
        <v>3744000</v>
      </c>
    </row>
    <row r="29" spans="1:7" ht="26.2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>SUM(C29*D29)</f>
        <v>78375</v>
      </c>
      <c r="F29" s="19"/>
      <c r="G29" s="19">
        <f t="shared" si="1"/>
        <v>940500</v>
      </c>
    </row>
    <row r="30" spans="1:7" ht="27" hidden="1" customHeight="1">
      <c r="A30" s="13">
        <v>7</v>
      </c>
      <c r="B30" s="14"/>
      <c r="C30" s="19"/>
      <c r="D30" s="13"/>
      <c r="E30" s="19"/>
      <c r="F30" s="19"/>
      <c r="G30" s="19"/>
    </row>
    <row r="31" spans="1:7" ht="27" customHeight="1">
      <c r="A31" s="13">
        <v>7</v>
      </c>
      <c r="B31" s="14" t="s">
        <v>9</v>
      </c>
      <c r="C31" s="19">
        <v>104000</v>
      </c>
      <c r="D31" s="13">
        <v>1</v>
      </c>
      <c r="E31" s="19">
        <f t="shared" ref="E31:E33" si="4">SUM(C31*D31)</f>
        <v>104000</v>
      </c>
      <c r="F31" s="19"/>
      <c r="G31" s="19">
        <f t="shared" si="1"/>
        <v>1248000</v>
      </c>
    </row>
    <row r="32" spans="1:7" ht="27" customHeight="1">
      <c r="A32" s="13">
        <v>8</v>
      </c>
      <c r="B32" s="14" t="s">
        <v>10</v>
      </c>
      <c r="C32" s="19">
        <v>104000</v>
      </c>
      <c r="D32" s="13">
        <v>0.5</v>
      </c>
      <c r="E32" s="19">
        <f t="shared" si="4"/>
        <v>52000</v>
      </c>
      <c r="F32" s="19"/>
      <c r="G32" s="19">
        <f t="shared" si="1"/>
        <v>624000</v>
      </c>
    </row>
    <row r="33" spans="1:7" ht="27" customHeight="1">
      <c r="A33" s="13">
        <v>9</v>
      </c>
      <c r="B33" s="14" t="s">
        <v>61</v>
      </c>
      <c r="C33" s="19">
        <v>104000</v>
      </c>
      <c r="D33" s="13">
        <v>0.5</v>
      </c>
      <c r="E33" s="19">
        <f t="shared" si="4"/>
        <v>52000</v>
      </c>
      <c r="F33" s="19"/>
      <c r="G33" s="19">
        <f t="shared" si="1"/>
        <v>624000</v>
      </c>
    </row>
    <row r="34" spans="1:7" ht="29.25" customHeight="1">
      <c r="A34" s="13">
        <v>10</v>
      </c>
      <c r="B34" s="14" t="s">
        <v>14</v>
      </c>
      <c r="C34" s="19">
        <v>104000</v>
      </c>
      <c r="D34" s="13">
        <v>0.5</v>
      </c>
      <c r="E34" s="19">
        <f t="shared" ref="E34:E35" si="5">SUM(C34*D34)</f>
        <v>52000</v>
      </c>
      <c r="F34" s="19"/>
      <c r="G34" s="19">
        <f t="shared" si="1"/>
        <v>624000</v>
      </c>
    </row>
    <row r="35" spans="1:7" ht="29.25" customHeight="1">
      <c r="A35" s="13">
        <v>11</v>
      </c>
      <c r="B35" s="14" t="s">
        <v>62</v>
      </c>
      <c r="C35" s="19">
        <v>104000</v>
      </c>
      <c r="D35" s="13">
        <v>1</v>
      </c>
      <c r="E35" s="19">
        <f t="shared" si="5"/>
        <v>104000</v>
      </c>
      <c r="F35" s="19"/>
      <c r="G35" s="19">
        <f t="shared" si="1"/>
        <v>1248000</v>
      </c>
    </row>
    <row r="36" spans="1:7" ht="30.75" customHeight="1">
      <c r="A36" s="13"/>
      <c r="B36" s="20" t="s">
        <v>13</v>
      </c>
      <c r="C36" s="13"/>
      <c r="D36" s="22">
        <f>SUM(D24:D35)</f>
        <v>12.86</v>
      </c>
      <c r="E36" s="21">
        <f>SUM(E24:E35)</f>
        <v>1445998.72</v>
      </c>
      <c r="F36" s="21">
        <v>18150</v>
      </c>
      <c r="G36" s="21">
        <f>SUM(G24:G35)</f>
        <v>17497184.640000001</v>
      </c>
    </row>
    <row r="37" spans="1:7" ht="33" customHeight="1">
      <c r="A37" s="15"/>
      <c r="B37" s="15"/>
      <c r="C37" s="15"/>
      <c r="D37" s="15"/>
      <c r="E37" s="15"/>
      <c r="F37" s="15"/>
      <c r="G37" s="7"/>
    </row>
    <row r="38" spans="1:7" ht="20.25">
      <c r="A38" s="11"/>
      <c r="B38" s="11"/>
      <c r="C38" s="11"/>
      <c r="D38" s="11"/>
      <c r="E38" s="2"/>
      <c r="F38" s="2"/>
      <c r="G38" s="7"/>
    </row>
    <row r="39" spans="1:7" ht="45.75" customHeight="1">
      <c r="A39" s="11"/>
      <c r="B39" s="66"/>
      <c r="C39" s="67"/>
      <c r="D39" s="67"/>
      <c r="E39" s="67"/>
      <c r="F39" s="67"/>
      <c r="G39" s="67"/>
    </row>
    <row r="40" spans="1:7" ht="44.25" customHeight="1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G52"/>
  <sheetViews>
    <sheetView zoomScaleSheetLayoutView="100" workbookViewId="0">
      <selection activeCell="E10" sqref="E10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7" width="24.140625" customWidth="1"/>
  </cols>
  <sheetData>
    <row r="1" spans="1:7" ht="18.75">
      <c r="E1" s="8"/>
      <c r="F1" s="44"/>
    </row>
    <row r="2" spans="1:7" ht="18.75">
      <c r="E2" s="8" t="s">
        <v>67</v>
      </c>
      <c r="F2" s="44"/>
    </row>
    <row r="3" spans="1:7" ht="18.75">
      <c r="E3" s="8" t="s">
        <v>0</v>
      </c>
      <c r="F3" s="44"/>
      <c r="G3" s="7"/>
    </row>
    <row r="4" spans="1:7" ht="18.75">
      <c r="E4" s="8" t="s">
        <v>1</v>
      </c>
      <c r="F4" s="44"/>
      <c r="G4" s="9"/>
    </row>
    <row r="5" spans="1:7" ht="18.75">
      <c r="E5" s="48" t="s">
        <v>78</v>
      </c>
      <c r="F5" s="44"/>
      <c r="G5" s="9"/>
    </row>
    <row r="6" spans="1:7" ht="18.75">
      <c r="E6" s="48" t="s">
        <v>79</v>
      </c>
      <c r="F6" s="44"/>
      <c r="G6" s="9"/>
    </row>
    <row r="7" spans="1:7" ht="18.75">
      <c r="E7" s="8"/>
      <c r="F7" s="44"/>
      <c r="G7" s="9"/>
    </row>
    <row r="8" spans="1:7" ht="18.75">
      <c r="A8" s="5"/>
      <c r="B8" s="5"/>
      <c r="C8" s="5"/>
      <c r="D8" s="5"/>
      <c r="E8" s="8"/>
      <c r="F8" s="44"/>
      <c r="G8" s="7"/>
    </row>
    <row r="9" spans="1:7" ht="18.75">
      <c r="A9" s="5"/>
      <c r="B9" s="5"/>
      <c r="C9" s="5"/>
      <c r="D9" s="7"/>
      <c r="E9" s="8"/>
      <c r="F9" s="44"/>
      <c r="G9" s="9"/>
    </row>
    <row r="10" spans="1:7" ht="18.75">
      <c r="A10" s="5"/>
      <c r="B10" s="5"/>
      <c r="C10" s="5"/>
      <c r="D10" s="7"/>
      <c r="E10" s="52" t="s">
        <v>104</v>
      </c>
      <c r="F10" s="48"/>
    </row>
    <row r="11" spans="1:7" ht="18.75">
      <c r="A11" s="5"/>
      <c r="B11" s="5"/>
      <c r="C11" s="5"/>
      <c r="D11" s="7"/>
      <c r="E11" s="48" t="s">
        <v>0</v>
      </c>
      <c r="F11" s="48"/>
      <c r="G11" s="7"/>
    </row>
    <row r="12" spans="1:7" ht="18.75">
      <c r="A12" s="5"/>
      <c r="B12" s="5"/>
      <c r="C12" s="5"/>
      <c r="D12" s="7"/>
      <c r="E12" s="48" t="s">
        <v>1</v>
      </c>
      <c r="F12" s="48"/>
      <c r="G12" s="9"/>
    </row>
    <row r="13" spans="1:7" ht="18.75">
      <c r="A13" s="5"/>
      <c r="B13" s="5"/>
      <c r="C13" s="5"/>
      <c r="D13" s="7"/>
      <c r="E13" s="48" t="s">
        <v>63</v>
      </c>
      <c r="F13" s="48"/>
      <c r="G13" s="9"/>
    </row>
    <row r="14" spans="1:7" ht="18.75">
      <c r="A14" s="5"/>
      <c r="B14" s="5"/>
      <c r="C14" s="5"/>
      <c r="D14" s="5"/>
      <c r="E14" s="52" t="s">
        <v>103</v>
      </c>
      <c r="F14" s="48"/>
      <c r="G14" s="9"/>
    </row>
    <row r="15" spans="1:7" ht="39" customHeight="1">
      <c r="A15" s="68" t="s">
        <v>2</v>
      </c>
      <c r="B15" s="68"/>
      <c r="C15" s="68"/>
      <c r="D15" s="68"/>
      <c r="E15" s="68"/>
      <c r="F15" s="45"/>
      <c r="G15" s="7"/>
    </row>
    <row r="16" spans="1:7" ht="20.25">
      <c r="A16" s="62" t="s">
        <v>15</v>
      </c>
      <c r="B16" s="62"/>
      <c r="C16" s="62"/>
      <c r="D16" s="62"/>
      <c r="E16" s="62"/>
      <c r="F16" s="46"/>
      <c r="G16" s="7"/>
    </row>
    <row r="17" spans="1:7" ht="20.25">
      <c r="A17" s="62"/>
      <c r="B17" s="62"/>
      <c r="C17" s="62"/>
      <c r="D17" s="62"/>
      <c r="E17" s="62"/>
      <c r="F17" s="46"/>
      <c r="G17" s="7"/>
    </row>
    <row r="18" spans="1:7" ht="20.25">
      <c r="A18" s="69" t="s">
        <v>37</v>
      </c>
      <c r="B18" s="69"/>
      <c r="C18" s="69"/>
      <c r="D18" s="69"/>
      <c r="E18" s="69"/>
      <c r="F18" s="47"/>
      <c r="G18" s="7"/>
    </row>
    <row r="19" spans="1:7" ht="20.25">
      <c r="A19" s="26"/>
      <c r="B19" s="26"/>
      <c r="C19" s="10" t="s">
        <v>16</v>
      </c>
      <c r="D19" s="26"/>
      <c r="E19" s="26"/>
      <c r="F19" s="46"/>
      <c r="G19" s="7"/>
    </row>
    <row r="20" spans="1:7" ht="20.25">
      <c r="A20" s="2"/>
      <c r="B20" s="11" t="s">
        <v>22</v>
      </c>
      <c r="C20" s="16">
        <v>21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21</v>
      </c>
      <c r="F23" s="12" t="s">
        <v>81</v>
      </c>
      <c r="G23" s="12" t="s">
        <v>26</v>
      </c>
    </row>
    <row r="24" spans="1:7" ht="31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30" customHeight="1">
      <c r="A25" s="13">
        <v>2</v>
      </c>
      <c r="B25" s="14" t="s">
        <v>11</v>
      </c>
      <c r="C25" s="19">
        <v>104500</v>
      </c>
      <c r="D25" s="13">
        <v>1</v>
      </c>
      <c r="E25" s="19">
        <f t="shared" ref="E25:E29" si="0">SUM(C25*D25)</f>
        <v>104500</v>
      </c>
      <c r="F25" s="19"/>
      <c r="G25" s="19">
        <f t="shared" ref="G25:G37" si="1">+E25*12</f>
        <v>1254000</v>
      </c>
    </row>
    <row r="26" spans="1:7" ht="23.2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si="0"/>
        <v>130625</v>
      </c>
      <c r="F26" s="19"/>
      <c r="G26" s="19">
        <f t="shared" si="1"/>
        <v>1567500</v>
      </c>
    </row>
    <row r="27" spans="1:7" ht="27.7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 t="shared" si="0"/>
        <v>733331.2</v>
      </c>
      <c r="F27" s="19"/>
      <c r="G27" s="19">
        <f t="shared" si="1"/>
        <v>8799974.3999999985</v>
      </c>
    </row>
    <row r="28" spans="1:7" ht="26.2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0"/>
        <v>520000</v>
      </c>
      <c r="F28" s="19"/>
      <c r="G28" s="19">
        <f t="shared" si="1"/>
        <v>6240000</v>
      </c>
    </row>
    <row r="29" spans="1:7" ht="26.25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si="0"/>
        <v>104500</v>
      </c>
      <c r="F29" s="19"/>
      <c r="G29" s="19">
        <f t="shared" si="1"/>
        <v>1254000</v>
      </c>
    </row>
    <row r="30" spans="1:7" ht="26.25" hidden="1" customHeight="1">
      <c r="A30" s="13"/>
      <c r="B30" s="14"/>
      <c r="C30" s="19"/>
      <c r="D30" s="13"/>
      <c r="E30" s="19"/>
      <c r="F30" s="19"/>
      <c r="G30" s="19"/>
    </row>
    <row r="31" spans="1:7" ht="27" customHeight="1">
      <c r="A31" s="13">
        <v>7</v>
      </c>
      <c r="B31" s="14" t="s">
        <v>12</v>
      </c>
      <c r="C31" s="19">
        <v>104000</v>
      </c>
      <c r="D31" s="13">
        <v>0.25</v>
      </c>
      <c r="E31" s="19">
        <f t="shared" ref="E31:E37" si="2">SUM(C31*D31)</f>
        <v>26000</v>
      </c>
      <c r="F31" s="19"/>
      <c r="G31" s="19">
        <f t="shared" si="1"/>
        <v>312000</v>
      </c>
    </row>
    <row r="32" spans="1:7" ht="27" customHeight="1">
      <c r="A32" s="13">
        <v>8</v>
      </c>
      <c r="B32" s="14" t="s">
        <v>9</v>
      </c>
      <c r="C32" s="19">
        <v>104000</v>
      </c>
      <c r="D32" s="13">
        <v>1</v>
      </c>
      <c r="E32" s="19">
        <f t="shared" si="2"/>
        <v>104000</v>
      </c>
      <c r="F32" s="19"/>
      <c r="G32" s="19">
        <f t="shared" si="1"/>
        <v>1248000</v>
      </c>
    </row>
    <row r="33" spans="1:7" ht="27" customHeight="1">
      <c r="A33" s="13">
        <v>9</v>
      </c>
      <c r="B33" s="14" t="s">
        <v>10</v>
      </c>
      <c r="C33" s="19">
        <v>104000</v>
      </c>
      <c r="D33" s="13">
        <v>1</v>
      </c>
      <c r="E33" s="19">
        <f t="shared" si="2"/>
        <v>104000</v>
      </c>
      <c r="F33" s="19"/>
      <c r="G33" s="19">
        <f t="shared" si="1"/>
        <v>1248000</v>
      </c>
    </row>
    <row r="34" spans="1:7" ht="27" customHeight="1">
      <c r="A34" s="13">
        <v>10</v>
      </c>
      <c r="B34" s="14" t="s">
        <v>61</v>
      </c>
      <c r="C34" s="19">
        <v>104000</v>
      </c>
      <c r="D34" s="13">
        <v>0.75</v>
      </c>
      <c r="E34" s="19">
        <v>78000</v>
      </c>
      <c r="F34" s="19"/>
      <c r="G34" s="19">
        <v>936000</v>
      </c>
    </row>
    <row r="35" spans="1:7" ht="27" hidden="1" customHeight="1">
      <c r="A35" s="13"/>
      <c r="B35" s="14"/>
      <c r="C35" s="19"/>
      <c r="D35" s="13"/>
      <c r="E35" s="19"/>
      <c r="F35" s="19"/>
      <c r="G35" s="19"/>
    </row>
    <row r="36" spans="1:7" ht="27" customHeight="1">
      <c r="A36" s="13">
        <v>11</v>
      </c>
      <c r="B36" s="14" t="s">
        <v>14</v>
      </c>
      <c r="C36" s="19">
        <v>104000</v>
      </c>
      <c r="D36" s="13">
        <v>0.5</v>
      </c>
      <c r="E36" s="19">
        <f t="shared" si="2"/>
        <v>52000</v>
      </c>
      <c r="F36" s="19"/>
      <c r="G36" s="19">
        <f t="shared" si="1"/>
        <v>624000</v>
      </c>
    </row>
    <row r="37" spans="1:7" ht="27" customHeight="1">
      <c r="A37" s="13">
        <v>12</v>
      </c>
      <c r="B37" s="14" t="s">
        <v>62</v>
      </c>
      <c r="C37" s="19">
        <v>104000</v>
      </c>
      <c r="D37" s="13">
        <v>1</v>
      </c>
      <c r="E37" s="19">
        <f t="shared" si="2"/>
        <v>104000</v>
      </c>
      <c r="F37" s="19"/>
      <c r="G37" s="19">
        <f t="shared" si="1"/>
        <v>1248000</v>
      </c>
    </row>
    <row r="38" spans="1:7" ht="30.75" customHeight="1">
      <c r="A38" s="13"/>
      <c r="B38" s="20" t="s">
        <v>13</v>
      </c>
      <c r="C38" s="22"/>
      <c r="D38" s="22">
        <f>SUM(D24:D37)</f>
        <v>19.350000000000001</v>
      </c>
      <c r="E38" s="21">
        <f>SUM(E24:E37)</f>
        <v>2181956.2000000002</v>
      </c>
      <c r="F38" s="21">
        <v>18150</v>
      </c>
      <c r="G38" s="21">
        <f>SUM(G24:G37)</f>
        <v>26328674.399999999</v>
      </c>
    </row>
    <row r="39" spans="1:7" ht="29.25" customHeight="1">
      <c r="A39" s="15"/>
      <c r="B39" s="15"/>
      <c r="C39" s="15"/>
      <c r="D39" s="15"/>
      <c r="E39" s="15"/>
      <c r="F39" s="15"/>
      <c r="G39" s="7"/>
    </row>
    <row r="40" spans="1:7" ht="20.25">
      <c r="A40" s="11"/>
      <c r="B40" s="11"/>
      <c r="C40" s="11"/>
      <c r="D40" s="11"/>
      <c r="E40" s="2"/>
      <c r="F40" s="2"/>
      <c r="G40" s="7"/>
    </row>
    <row r="41" spans="1:7" ht="42.75" customHeight="1">
      <c r="A41" s="11"/>
      <c r="B41" s="66"/>
      <c r="C41" s="67"/>
      <c r="D41" s="67"/>
      <c r="E41" s="67"/>
      <c r="F41" s="67"/>
      <c r="G41" s="67"/>
    </row>
    <row r="42" spans="1:7" ht="22.5" customHeight="1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 ht="20.25">
      <c r="A47" s="11"/>
      <c r="B47" s="2"/>
      <c r="C47" s="2"/>
      <c r="D47" s="2"/>
      <c r="E47" s="11"/>
      <c r="F47" s="11"/>
      <c r="G47" s="7"/>
    </row>
    <row r="48" spans="1:7">
      <c r="A48" s="7"/>
      <c r="B48" s="7"/>
      <c r="C48" s="7"/>
      <c r="D48" s="7"/>
      <c r="E48" s="7"/>
      <c r="F48" s="7"/>
      <c r="G48" s="7"/>
    </row>
    <row r="49" spans="1:7" ht="16.5">
      <c r="A49" s="7"/>
      <c r="B49" s="7"/>
      <c r="C49" s="7"/>
      <c r="D49" s="7"/>
      <c r="E49" s="3"/>
      <c r="F49" s="3"/>
      <c r="G49" s="7"/>
    </row>
    <row r="50" spans="1:7" ht="16.5">
      <c r="A50" s="7"/>
      <c r="B50" s="7"/>
      <c r="C50" s="7"/>
      <c r="D50" s="7"/>
      <c r="E50" s="3"/>
      <c r="F50" s="3"/>
      <c r="G50" s="7"/>
    </row>
    <row r="51" spans="1:7">
      <c r="A51" s="7"/>
      <c r="B51" s="7"/>
      <c r="C51" s="7"/>
      <c r="D51" s="7"/>
      <c r="E51" s="7"/>
      <c r="F51" s="7"/>
      <c r="G51" s="7"/>
    </row>
    <row r="52" spans="1:7">
      <c r="A52" s="7"/>
      <c r="B52" s="7"/>
      <c r="C52" s="7"/>
      <c r="D52" s="7"/>
      <c r="E52" s="7"/>
      <c r="F52" s="7"/>
      <c r="G52" s="7"/>
    </row>
  </sheetData>
  <mergeCells count="5">
    <mergeCell ref="B41:G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M49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42578125" customWidth="1"/>
    <col min="7" max="7" width="23.85546875" customWidth="1"/>
  </cols>
  <sheetData>
    <row r="1" spans="1:7" ht="18.75">
      <c r="E1" s="8"/>
      <c r="F1" s="48"/>
    </row>
    <row r="2" spans="1:7" ht="18.75">
      <c r="E2" s="8" t="s">
        <v>68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E5" s="48" t="s">
        <v>78</v>
      </c>
      <c r="F5" s="48"/>
      <c r="G5" s="9"/>
    </row>
    <row r="6" spans="1:7" ht="18.75">
      <c r="A6" s="1"/>
      <c r="B6" s="1"/>
      <c r="C6" s="1"/>
      <c r="D6" s="1"/>
      <c r="E6" s="48" t="s">
        <v>80</v>
      </c>
      <c r="F6" s="48"/>
      <c r="G6" s="9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105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7.25" customHeight="1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0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50</v>
      </c>
      <c r="B18" s="69"/>
      <c r="C18" s="69"/>
      <c r="D18" s="69"/>
      <c r="E18" s="69"/>
      <c r="F18" s="51"/>
      <c r="G18" s="7"/>
    </row>
    <row r="19" spans="1:7" ht="31.5" customHeight="1">
      <c r="A19" s="26"/>
      <c r="B19" s="26"/>
      <c r="C19" s="10" t="s">
        <v>16</v>
      </c>
      <c r="D19" s="26"/>
      <c r="E19" s="26"/>
      <c r="F19" s="50"/>
      <c r="G19" s="7"/>
    </row>
    <row r="20" spans="1:7" ht="20.25">
      <c r="A20" s="2"/>
      <c r="B20" s="11" t="s">
        <v>20</v>
      </c>
      <c r="C20" s="16">
        <v>23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21</v>
      </c>
      <c r="F23" s="12" t="s">
        <v>81</v>
      </c>
      <c r="G23" s="12" t="s">
        <v>26</v>
      </c>
    </row>
    <row r="24" spans="1:7" ht="27.7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4.7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SUM(C25*D25)</f>
        <v>104500</v>
      </c>
      <c r="F25" s="19"/>
      <c r="G25" s="19">
        <f t="shared" ref="G25:G35" si="0">+E25*12</f>
        <v>1254000</v>
      </c>
    </row>
    <row r="26" spans="1:7" ht="28.5" customHeight="1">
      <c r="A26" s="13">
        <v>3</v>
      </c>
      <c r="B26" s="14" t="s">
        <v>7</v>
      </c>
      <c r="C26" s="19">
        <v>104500</v>
      </c>
      <c r="D26" s="13">
        <v>1.25</v>
      </c>
      <c r="E26" s="19">
        <f t="shared" ref="E26:E30" si="1">SUM(C26*D26)</f>
        <v>130625</v>
      </c>
      <c r="F26" s="19"/>
      <c r="G26" s="19">
        <f t="shared" si="0"/>
        <v>1567500</v>
      </c>
    </row>
    <row r="27" spans="1:7" ht="27.75" customHeight="1">
      <c r="A27" s="13">
        <v>4</v>
      </c>
      <c r="B27" s="14" t="s">
        <v>5</v>
      </c>
      <c r="C27" s="19">
        <v>130952</v>
      </c>
      <c r="D27" s="13">
        <v>5.6</v>
      </c>
      <c r="E27" s="19">
        <f t="shared" si="1"/>
        <v>733331.2</v>
      </c>
      <c r="F27" s="19"/>
      <c r="G27" s="19">
        <f t="shared" si="0"/>
        <v>8799974.3999999985</v>
      </c>
    </row>
    <row r="28" spans="1:7" ht="24.75" customHeight="1">
      <c r="A28" s="13">
        <v>5</v>
      </c>
      <c r="B28" s="14" t="s">
        <v>6</v>
      </c>
      <c r="C28" s="19">
        <v>104000</v>
      </c>
      <c r="D28" s="13">
        <v>5</v>
      </c>
      <c r="E28" s="19">
        <f t="shared" si="1"/>
        <v>520000</v>
      </c>
      <c r="F28" s="19"/>
      <c r="G28" s="19">
        <f t="shared" si="0"/>
        <v>6240000</v>
      </c>
    </row>
    <row r="29" spans="1:7" ht="24.75" customHeight="1">
      <c r="A29" s="13">
        <v>6</v>
      </c>
      <c r="B29" s="14" t="s">
        <v>12</v>
      </c>
      <c r="C29" s="19">
        <v>104000</v>
      </c>
      <c r="D29" s="13">
        <v>0.25</v>
      </c>
      <c r="E29" s="19">
        <f t="shared" si="1"/>
        <v>26000</v>
      </c>
      <c r="F29" s="19"/>
      <c r="G29" s="19">
        <f t="shared" si="0"/>
        <v>312000</v>
      </c>
    </row>
    <row r="30" spans="1:7" ht="26.25" customHeight="1">
      <c r="A30" s="13">
        <v>7</v>
      </c>
      <c r="B30" s="14" t="s">
        <v>8</v>
      </c>
      <c r="C30" s="19">
        <v>104500</v>
      </c>
      <c r="D30" s="13">
        <v>1</v>
      </c>
      <c r="E30" s="19">
        <f t="shared" si="1"/>
        <v>104500</v>
      </c>
      <c r="F30" s="19"/>
      <c r="G30" s="19">
        <f t="shared" si="0"/>
        <v>1254000</v>
      </c>
    </row>
    <row r="31" spans="1:7" ht="25.5" customHeight="1">
      <c r="A31" s="13">
        <v>8</v>
      </c>
      <c r="B31" s="14" t="s">
        <v>9</v>
      </c>
      <c r="C31" s="19">
        <v>104000</v>
      </c>
      <c r="D31" s="13">
        <v>1</v>
      </c>
      <c r="E31" s="19">
        <f t="shared" ref="E31:E35" si="2">SUM(C31*D31)</f>
        <v>104000</v>
      </c>
      <c r="F31" s="19"/>
      <c r="G31" s="19">
        <f t="shared" si="0"/>
        <v>1248000</v>
      </c>
    </row>
    <row r="32" spans="1:7" ht="25.5" customHeight="1">
      <c r="A32" s="13">
        <v>9</v>
      </c>
      <c r="B32" s="14" t="s">
        <v>10</v>
      </c>
      <c r="C32" s="19">
        <v>104000</v>
      </c>
      <c r="D32" s="13">
        <v>1</v>
      </c>
      <c r="E32" s="19">
        <f t="shared" si="2"/>
        <v>104000</v>
      </c>
      <c r="F32" s="19"/>
      <c r="G32" s="19">
        <f t="shared" si="0"/>
        <v>1248000</v>
      </c>
    </row>
    <row r="33" spans="1:13" ht="29.25" customHeight="1">
      <c r="A33" s="13">
        <v>10</v>
      </c>
      <c r="B33" s="14" t="s">
        <v>14</v>
      </c>
      <c r="C33" s="19">
        <v>104000</v>
      </c>
      <c r="D33" s="13">
        <v>0.5</v>
      </c>
      <c r="E33" s="19">
        <f t="shared" si="2"/>
        <v>52000</v>
      </c>
      <c r="F33" s="19"/>
      <c r="G33" s="19">
        <f t="shared" si="0"/>
        <v>624000</v>
      </c>
      <c r="M33">
        <v>10</v>
      </c>
    </row>
    <row r="34" spans="1:13" ht="27.75" customHeight="1">
      <c r="A34" s="13">
        <v>11</v>
      </c>
      <c r="B34" s="14" t="s">
        <v>61</v>
      </c>
      <c r="C34" s="19">
        <v>104000</v>
      </c>
      <c r="D34" s="13">
        <v>0.5</v>
      </c>
      <c r="E34" s="19">
        <f t="shared" si="2"/>
        <v>52000</v>
      </c>
      <c r="F34" s="19"/>
      <c r="G34" s="19">
        <f t="shared" si="0"/>
        <v>624000</v>
      </c>
    </row>
    <row r="35" spans="1:13" ht="27.75" customHeight="1">
      <c r="A35" s="13">
        <v>12</v>
      </c>
      <c r="B35" s="14" t="s">
        <v>62</v>
      </c>
      <c r="C35" s="19">
        <v>104000</v>
      </c>
      <c r="D35" s="13">
        <v>1</v>
      </c>
      <c r="E35" s="19">
        <f t="shared" si="2"/>
        <v>104000</v>
      </c>
      <c r="F35" s="19"/>
      <c r="G35" s="19">
        <f t="shared" si="0"/>
        <v>1248000</v>
      </c>
    </row>
    <row r="36" spans="1:13" ht="30" customHeight="1">
      <c r="A36" s="13"/>
      <c r="B36" s="20" t="s">
        <v>13</v>
      </c>
      <c r="C36" s="22"/>
      <c r="D36" s="22">
        <f>SUM(D24:D35)</f>
        <v>19.100000000000001</v>
      </c>
      <c r="E36" s="21">
        <f>SUM(E24:E35)</f>
        <v>2155956.2000000002</v>
      </c>
      <c r="F36" s="21">
        <v>18150</v>
      </c>
      <c r="G36" s="21">
        <f>SUM(G24:G35)</f>
        <v>26016674.399999999</v>
      </c>
    </row>
    <row r="37" spans="1:13" ht="23.25" customHeight="1">
      <c r="A37" s="15"/>
      <c r="B37" s="15"/>
      <c r="C37" s="15"/>
      <c r="D37" s="15"/>
      <c r="E37" s="15"/>
      <c r="F37" s="15"/>
      <c r="G37" s="7"/>
    </row>
    <row r="38" spans="1:13" ht="20.25">
      <c r="A38" s="11"/>
      <c r="B38" s="11"/>
      <c r="C38" s="11"/>
      <c r="D38" s="11"/>
      <c r="E38" s="2"/>
      <c r="F38" s="2"/>
      <c r="G38" s="7"/>
    </row>
    <row r="39" spans="1:13" ht="45" customHeight="1">
      <c r="A39" s="11"/>
      <c r="B39" s="64"/>
      <c r="C39" s="65"/>
      <c r="D39" s="65"/>
      <c r="E39" s="65"/>
      <c r="F39" s="65"/>
      <c r="G39" s="65"/>
    </row>
    <row r="40" spans="1:13" ht="23.25" customHeight="1">
      <c r="A40" s="11"/>
      <c r="B40" s="2"/>
      <c r="C40" s="2"/>
      <c r="D40" s="2"/>
      <c r="E40" s="11"/>
      <c r="F40" s="11"/>
      <c r="G40" s="7"/>
    </row>
    <row r="41" spans="1:13" ht="20.25">
      <c r="A41" s="11"/>
      <c r="B41" s="2"/>
      <c r="C41" s="2"/>
      <c r="D41" s="2"/>
      <c r="E41" s="11"/>
      <c r="F41" s="11"/>
      <c r="G41" s="7"/>
    </row>
    <row r="42" spans="1:13" ht="20.25">
      <c r="A42" s="11"/>
      <c r="B42" s="2"/>
      <c r="C42" s="2"/>
      <c r="D42" s="2"/>
      <c r="E42" s="11"/>
      <c r="F42" s="11"/>
      <c r="G42" s="7"/>
    </row>
    <row r="43" spans="1:13" ht="20.25">
      <c r="A43" s="11"/>
      <c r="B43" s="2"/>
      <c r="C43" s="2"/>
      <c r="D43" s="2"/>
      <c r="E43" s="11"/>
      <c r="F43" s="11"/>
      <c r="G43" s="7"/>
    </row>
    <row r="44" spans="1:13" ht="20.25">
      <c r="A44" s="11"/>
      <c r="B44" s="2"/>
      <c r="C44" s="2"/>
      <c r="D44" s="2"/>
      <c r="E44" s="11"/>
      <c r="F44" s="11"/>
      <c r="G44" s="7"/>
    </row>
    <row r="45" spans="1:13" ht="20.25">
      <c r="A45" s="11"/>
      <c r="B45" s="2"/>
      <c r="C45" s="2"/>
      <c r="D45" s="2"/>
      <c r="E45" s="11"/>
      <c r="F45" s="11"/>
      <c r="G45" s="7"/>
    </row>
    <row r="46" spans="1:13">
      <c r="A46" s="7"/>
      <c r="B46" s="7"/>
      <c r="C46" s="7"/>
      <c r="D46" s="7"/>
      <c r="E46" s="7"/>
      <c r="F46" s="7"/>
      <c r="G46" s="7"/>
    </row>
    <row r="47" spans="1:13" ht="16.5">
      <c r="A47" s="7"/>
      <c r="B47" s="7"/>
      <c r="C47" s="7"/>
      <c r="D47" s="7"/>
      <c r="E47" s="3"/>
      <c r="F47" s="3"/>
      <c r="G47" s="7"/>
    </row>
    <row r="48" spans="1:13" ht="17.25">
      <c r="A48" s="7"/>
      <c r="B48" s="7"/>
      <c r="C48" s="7"/>
      <c r="D48" s="7"/>
      <c r="E48" s="3" t="s">
        <v>35</v>
      </c>
      <c r="F48" s="3"/>
      <c r="G48" s="7"/>
    </row>
    <row r="49" spans="1:7">
      <c r="A49" s="7"/>
      <c r="B49" s="7"/>
      <c r="C49" s="7"/>
      <c r="D49" s="7"/>
      <c r="E49" s="7"/>
      <c r="F49" s="7"/>
      <c r="G49" s="7"/>
    </row>
  </sheetData>
  <mergeCells count="5">
    <mergeCell ref="B39:G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2:G47"/>
  <sheetViews>
    <sheetView zoomScaleSheetLayoutView="100" workbookViewId="0">
      <selection activeCell="F14" sqref="F14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4.140625" customWidth="1"/>
    <col min="7" max="7" width="28" customWidth="1"/>
  </cols>
  <sheetData>
    <row r="2" spans="1:7" ht="18.75">
      <c r="E2" s="48" t="s">
        <v>31</v>
      </c>
      <c r="F2" s="48"/>
      <c r="G2" s="9"/>
    </row>
    <row r="3" spans="1:7" ht="18.75">
      <c r="A3" s="1"/>
      <c r="B3" s="1"/>
      <c r="C3" s="1"/>
      <c r="D3" s="1"/>
      <c r="E3" s="48" t="s">
        <v>0</v>
      </c>
      <c r="F3" s="48"/>
      <c r="G3" s="9"/>
    </row>
    <row r="4" spans="1:7" ht="18.75">
      <c r="A4" s="5"/>
      <c r="B4" s="5"/>
      <c r="C4" s="5"/>
      <c r="D4" s="7"/>
      <c r="E4" s="48" t="s">
        <v>1</v>
      </c>
      <c r="F4" s="48"/>
      <c r="G4" s="9"/>
    </row>
    <row r="5" spans="1:7" ht="18.75">
      <c r="A5" s="5"/>
      <c r="B5" s="5"/>
      <c r="C5" s="5"/>
      <c r="D5" s="7"/>
      <c r="E5" s="48" t="s">
        <v>78</v>
      </c>
      <c r="F5" s="48"/>
      <c r="G5" s="9"/>
    </row>
    <row r="6" spans="1:7" ht="18.75">
      <c r="A6" s="5"/>
      <c r="B6" s="5"/>
      <c r="C6" s="5"/>
      <c r="D6" s="7"/>
      <c r="E6" s="48" t="s">
        <v>83</v>
      </c>
      <c r="F6" s="48"/>
      <c r="G6" s="9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5"/>
      <c r="E9" s="52" t="s">
        <v>107</v>
      </c>
      <c r="F9" s="48"/>
      <c r="G9" s="9"/>
    </row>
    <row r="10" spans="1:7" ht="18.75">
      <c r="A10" s="5"/>
      <c r="B10" s="5"/>
      <c r="C10" s="5"/>
      <c r="D10" s="5"/>
      <c r="E10" s="48" t="s">
        <v>0</v>
      </c>
      <c r="F10" s="48"/>
      <c r="G10" s="9"/>
    </row>
    <row r="11" spans="1:7" ht="18.75">
      <c r="A11" s="5"/>
      <c r="B11" s="5"/>
      <c r="C11" s="5"/>
      <c r="D11" s="5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40.5" customHeight="1">
      <c r="A14" s="68" t="s">
        <v>2</v>
      </c>
      <c r="B14" s="68"/>
      <c r="C14" s="68"/>
      <c r="D14" s="68"/>
      <c r="E14" s="68"/>
      <c r="F14" s="49"/>
      <c r="G14" s="7"/>
    </row>
    <row r="15" spans="1:7" ht="20.25">
      <c r="A15" s="62" t="s">
        <v>15</v>
      </c>
      <c r="B15" s="62"/>
      <c r="C15" s="62"/>
      <c r="D15" s="62"/>
      <c r="E15" s="62"/>
      <c r="F15" s="50"/>
      <c r="G15" s="7"/>
    </row>
    <row r="16" spans="1:7" ht="20.25">
      <c r="A16" s="62"/>
      <c r="B16" s="62"/>
      <c r="C16" s="62"/>
      <c r="D16" s="62"/>
      <c r="E16" s="62"/>
      <c r="F16" s="50"/>
      <c r="G16" s="7"/>
    </row>
    <row r="17" spans="1:7" ht="20.25">
      <c r="A17" s="69" t="s">
        <v>51</v>
      </c>
      <c r="B17" s="69"/>
      <c r="C17" s="69"/>
      <c r="D17" s="69"/>
      <c r="E17" s="69"/>
      <c r="F17" s="51"/>
      <c r="G17" s="7"/>
    </row>
    <row r="18" spans="1:7" ht="20.25">
      <c r="A18" s="26"/>
      <c r="B18" s="26"/>
      <c r="C18" s="10" t="s">
        <v>16</v>
      </c>
      <c r="D18" s="26"/>
      <c r="E18" s="26"/>
      <c r="F18" s="50"/>
      <c r="G18" s="7"/>
    </row>
    <row r="19" spans="1:7" ht="20.25">
      <c r="A19" s="2"/>
      <c r="B19" s="11" t="s">
        <v>22</v>
      </c>
      <c r="C19" s="16">
        <v>30</v>
      </c>
      <c r="D19" s="2"/>
      <c r="E19" s="2"/>
      <c r="F19" s="2"/>
      <c r="G19" s="7"/>
    </row>
    <row r="20" spans="1:7" ht="20.25">
      <c r="A20" s="11"/>
      <c r="B20" s="2"/>
      <c r="C20" s="2"/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60.75">
      <c r="A22" s="12" t="s">
        <v>3</v>
      </c>
      <c r="B22" s="12" t="s">
        <v>17</v>
      </c>
      <c r="C22" s="12" t="s">
        <v>18</v>
      </c>
      <c r="D22" s="12" t="s">
        <v>19</v>
      </c>
      <c r="E22" s="12" t="s">
        <v>21</v>
      </c>
      <c r="F22" s="12" t="s">
        <v>81</v>
      </c>
      <c r="G22" s="12" t="s">
        <v>26</v>
      </c>
    </row>
    <row r="23" spans="1:7" ht="24" customHeight="1">
      <c r="A23" s="13">
        <v>1</v>
      </c>
      <c r="B23" s="14" t="s">
        <v>4</v>
      </c>
      <c r="C23" s="19">
        <v>121000</v>
      </c>
      <c r="D23" s="13">
        <v>1</v>
      </c>
      <c r="E23" s="19">
        <f>SUM(C23*D23)</f>
        <v>121000</v>
      </c>
      <c r="F23" s="19">
        <v>18150</v>
      </c>
      <c r="G23" s="19">
        <v>1597200</v>
      </c>
    </row>
    <row r="24" spans="1:7" ht="29.25" customHeight="1">
      <c r="A24" s="13">
        <v>2</v>
      </c>
      <c r="B24" s="14" t="s">
        <v>11</v>
      </c>
      <c r="C24" s="19">
        <v>104500</v>
      </c>
      <c r="D24" s="13">
        <v>1</v>
      </c>
      <c r="E24" s="19">
        <f>SUM(C24*D24)</f>
        <v>104500</v>
      </c>
      <c r="F24" s="19"/>
      <c r="G24" s="19">
        <f t="shared" ref="G24:G33" si="0">+E24*12</f>
        <v>1254000</v>
      </c>
    </row>
    <row r="25" spans="1:7" ht="24" customHeight="1">
      <c r="A25" s="13">
        <v>3</v>
      </c>
      <c r="B25" s="14" t="s">
        <v>7</v>
      </c>
      <c r="C25" s="19">
        <v>104500</v>
      </c>
      <c r="D25" s="13">
        <v>1.5</v>
      </c>
      <c r="E25" s="19">
        <f t="shared" ref="E25:E30" si="1">SUM(C25*D25)</f>
        <v>156750</v>
      </c>
      <c r="F25" s="19"/>
      <c r="G25" s="19">
        <f t="shared" si="0"/>
        <v>1881000</v>
      </c>
    </row>
    <row r="26" spans="1:7" ht="26.25" customHeight="1">
      <c r="A26" s="13">
        <v>4</v>
      </c>
      <c r="B26" s="14" t="s">
        <v>5</v>
      </c>
      <c r="C26" s="19">
        <v>130952</v>
      </c>
      <c r="D26" s="13">
        <v>6.72</v>
      </c>
      <c r="E26" s="19">
        <f t="shared" si="1"/>
        <v>879997.43999999994</v>
      </c>
      <c r="F26" s="19"/>
      <c r="G26" s="19">
        <f t="shared" si="0"/>
        <v>10559969.279999999</v>
      </c>
    </row>
    <row r="27" spans="1:7" ht="24.75" customHeight="1">
      <c r="A27" s="13">
        <v>5</v>
      </c>
      <c r="B27" s="14" t="s">
        <v>6</v>
      </c>
      <c r="C27" s="19">
        <v>104000</v>
      </c>
      <c r="D27" s="13">
        <v>6</v>
      </c>
      <c r="E27" s="19">
        <f t="shared" si="1"/>
        <v>624000</v>
      </c>
      <c r="F27" s="19"/>
      <c r="G27" s="19">
        <f t="shared" si="0"/>
        <v>7488000</v>
      </c>
    </row>
    <row r="28" spans="1:7" ht="23.25" customHeight="1">
      <c r="A28" s="13">
        <v>6</v>
      </c>
      <c r="B28" s="14" t="s">
        <v>8</v>
      </c>
      <c r="C28" s="19">
        <v>104500</v>
      </c>
      <c r="D28" s="13">
        <v>1</v>
      </c>
      <c r="E28" s="19">
        <f t="shared" si="1"/>
        <v>104500</v>
      </c>
      <c r="F28" s="19"/>
      <c r="G28" s="19">
        <f t="shared" si="0"/>
        <v>1254000</v>
      </c>
    </row>
    <row r="29" spans="1:7" ht="24.75" customHeight="1">
      <c r="A29" s="13">
        <v>7</v>
      </c>
      <c r="B29" s="14" t="s">
        <v>9</v>
      </c>
      <c r="C29" s="19">
        <v>104000</v>
      </c>
      <c r="D29" s="13">
        <v>1</v>
      </c>
      <c r="E29" s="19">
        <f t="shared" si="1"/>
        <v>104000</v>
      </c>
      <c r="F29" s="19"/>
      <c r="G29" s="19">
        <f t="shared" si="0"/>
        <v>1248000</v>
      </c>
    </row>
    <row r="30" spans="1:7" ht="25.5" customHeight="1">
      <c r="A30" s="13">
        <v>8</v>
      </c>
      <c r="B30" s="14" t="s">
        <v>10</v>
      </c>
      <c r="C30" s="19">
        <v>104000</v>
      </c>
      <c r="D30" s="13">
        <v>1</v>
      </c>
      <c r="E30" s="19">
        <f t="shared" si="1"/>
        <v>104000</v>
      </c>
      <c r="F30" s="19"/>
      <c r="G30" s="19">
        <f t="shared" si="0"/>
        <v>1248000</v>
      </c>
    </row>
    <row r="31" spans="1:7" ht="27.75" customHeight="1">
      <c r="A31" s="13">
        <v>9</v>
      </c>
      <c r="B31" s="14" t="s">
        <v>14</v>
      </c>
      <c r="C31" s="19">
        <v>104000</v>
      </c>
      <c r="D31" s="13">
        <v>0.5</v>
      </c>
      <c r="E31" s="19">
        <f t="shared" ref="E31:E33" si="2">SUM(C31*D31)</f>
        <v>52000</v>
      </c>
      <c r="F31" s="19"/>
      <c r="G31" s="19">
        <f t="shared" si="0"/>
        <v>624000</v>
      </c>
    </row>
    <row r="32" spans="1:7" ht="32.25" customHeight="1">
      <c r="A32" s="13">
        <v>10</v>
      </c>
      <c r="B32" s="14" t="s">
        <v>61</v>
      </c>
      <c r="C32" s="19">
        <v>104000</v>
      </c>
      <c r="D32" s="13">
        <v>1</v>
      </c>
      <c r="E32" s="19">
        <f t="shared" si="2"/>
        <v>104000</v>
      </c>
      <c r="F32" s="19"/>
      <c r="G32" s="19">
        <f t="shared" si="0"/>
        <v>1248000</v>
      </c>
    </row>
    <row r="33" spans="1:7" ht="32.25" customHeight="1">
      <c r="A33" s="13">
        <v>11</v>
      </c>
      <c r="B33" s="14" t="s">
        <v>62</v>
      </c>
      <c r="C33" s="19">
        <v>104000</v>
      </c>
      <c r="D33" s="13">
        <v>1</v>
      </c>
      <c r="E33" s="19">
        <f t="shared" si="2"/>
        <v>104000</v>
      </c>
      <c r="F33" s="19"/>
      <c r="G33" s="19">
        <f t="shared" si="0"/>
        <v>1248000</v>
      </c>
    </row>
    <row r="34" spans="1:7" ht="29.25" customHeight="1">
      <c r="A34" s="13"/>
      <c r="B34" s="20" t="s">
        <v>13</v>
      </c>
      <c r="C34" s="22"/>
      <c r="D34" s="22">
        <f>SUM(D23:D33)</f>
        <v>21.72</v>
      </c>
      <c r="E34" s="21">
        <f>SUM(E23:E33)</f>
        <v>2458747.44</v>
      </c>
      <c r="F34" s="21">
        <v>18150</v>
      </c>
      <c r="G34" s="21">
        <f>SUM(G23:G33)</f>
        <v>29650169.280000001</v>
      </c>
    </row>
    <row r="35" spans="1:7" ht="24.75" customHeight="1">
      <c r="A35" s="15"/>
      <c r="B35" s="15"/>
      <c r="C35" s="15"/>
      <c r="D35" s="15"/>
      <c r="E35" s="15"/>
      <c r="F35" s="15"/>
      <c r="G35" s="7"/>
    </row>
    <row r="36" spans="1:7" ht="20.25">
      <c r="A36" s="11"/>
      <c r="B36" s="11"/>
      <c r="C36" s="11"/>
      <c r="D36" s="11"/>
      <c r="E36" s="2"/>
      <c r="F36" s="2"/>
      <c r="G36" s="7"/>
    </row>
    <row r="37" spans="1:7" ht="39" customHeight="1">
      <c r="A37" s="11"/>
      <c r="B37" s="64"/>
      <c r="C37" s="65"/>
      <c r="D37" s="65"/>
      <c r="E37" s="65"/>
      <c r="F37" s="65"/>
      <c r="G37" s="65"/>
    </row>
    <row r="38" spans="1:7" ht="20.25" customHeight="1">
      <c r="A38" s="11"/>
      <c r="B38" s="2"/>
      <c r="C38" s="2"/>
      <c r="D38" s="2"/>
      <c r="E38" s="11"/>
      <c r="F38" s="11"/>
      <c r="G38" s="7"/>
    </row>
    <row r="39" spans="1:7" ht="20.25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>
      <c r="A44" s="7"/>
      <c r="B44" s="7"/>
      <c r="C44" s="7"/>
      <c r="D44" s="7"/>
      <c r="E44" s="7"/>
      <c r="F44" s="7"/>
      <c r="G44" s="7"/>
    </row>
    <row r="45" spans="1:7" ht="16.5">
      <c r="A45" s="7"/>
      <c r="B45" s="7"/>
      <c r="C45" s="7"/>
      <c r="D45" s="7"/>
      <c r="E45" s="3"/>
      <c r="F45" s="3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>
      <c r="A47" s="7"/>
      <c r="B47" s="7"/>
      <c r="C47" s="7"/>
      <c r="D47" s="7"/>
      <c r="E47" s="7"/>
      <c r="F47" s="7"/>
      <c r="G47" s="7"/>
    </row>
  </sheetData>
  <mergeCells count="5">
    <mergeCell ref="B37:G37"/>
    <mergeCell ref="A14:E14"/>
    <mergeCell ref="A15:E15"/>
    <mergeCell ref="A16:E16"/>
    <mergeCell ref="A17:E17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3.42578125" customWidth="1"/>
    <col min="7" max="7" width="25" customWidth="1"/>
  </cols>
  <sheetData>
    <row r="1" spans="1:7" ht="18.75">
      <c r="E1" s="8"/>
      <c r="F1" s="48"/>
    </row>
    <row r="2" spans="1:7" ht="18.75">
      <c r="E2" s="8" t="s">
        <v>32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A5" s="1"/>
      <c r="B5" s="1"/>
      <c r="C5" s="1"/>
      <c r="D5" s="1"/>
      <c r="E5" s="48" t="s">
        <v>78</v>
      </c>
      <c r="F5" s="48"/>
      <c r="G5" s="9"/>
    </row>
    <row r="6" spans="1:7" ht="18.75">
      <c r="A6" s="1"/>
      <c r="B6" s="1"/>
      <c r="C6" s="1"/>
      <c r="D6" s="1"/>
      <c r="E6" s="48" t="s">
        <v>83</v>
      </c>
      <c r="F6" s="48"/>
      <c r="G6" s="9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108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2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52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20</v>
      </c>
      <c r="C20" s="16">
        <v>27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24</v>
      </c>
      <c r="F23" s="12" t="s">
        <v>81</v>
      </c>
      <c r="G23" s="12" t="s">
        <v>27</v>
      </c>
    </row>
    <row r="24" spans="1:7" ht="26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7.7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SUM(C25*D25)</f>
        <v>104500</v>
      </c>
      <c r="F25" s="19"/>
      <c r="G25" s="19">
        <f t="shared" ref="G25" si="0">+E25*12</f>
        <v>1254000</v>
      </c>
    </row>
    <row r="26" spans="1:7" ht="26.25" customHeight="1">
      <c r="A26" s="13">
        <v>3</v>
      </c>
      <c r="B26" s="14" t="s">
        <v>7</v>
      </c>
      <c r="C26" s="19">
        <v>104500</v>
      </c>
      <c r="D26" s="13">
        <v>1.5</v>
      </c>
      <c r="E26" s="19">
        <f t="shared" ref="E26:E28" si="1">SUM(C26*D26)</f>
        <v>156750</v>
      </c>
      <c r="F26" s="19"/>
      <c r="G26" s="19">
        <f t="shared" ref="G26:G28" si="2">+E26*12</f>
        <v>1881000</v>
      </c>
    </row>
    <row r="27" spans="1:7" ht="27.75" customHeight="1">
      <c r="A27" s="13">
        <v>4</v>
      </c>
      <c r="B27" s="14" t="s">
        <v>5</v>
      </c>
      <c r="C27" s="19">
        <v>130952</v>
      </c>
      <c r="D27" s="13">
        <v>6.72</v>
      </c>
      <c r="E27" s="19">
        <f t="shared" si="1"/>
        <v>879997.43999999994</v>
      </c>
      <c r="F27" s="19"/>
      <c r="G27" s="19">
        <f t="shared" si="2"/>
        <v>10559969.279999999</v>
      </c>
    </row>
    <row r="28" spans="1:7" ht="24.75" customHeight="1">
      <c r="A28" s="13">
        <v>5</v>
      </c>
      <c r="B28" s="14" t="s">
        <v>6</v>
      </c>
      <c r="C28" s="19">
        <v>104000</v>
      </c>
      <c r="D28" s="13">
        <v>6</v>
      </c>
      <c r="E28" s="19">
        <f t="shared" si="1"/>
        <v>624000</v>
      </c>
      <c r="F28" s="19"/>
      <c r="G28" s="19">
        <f t="shared" si="2"/>
        <v>7488000</v>
      </c>
    </row>
    <row r="29" spans="1:7" ht="22.5" customHeight="1">
      <c r="A29" s="13">
        <v>6</v>
      </c>
      <c r="B29" s="14" t="s">
        <v>8</v>
      </c>
      <c r="C29" s="19">
        <v>104500</v>
      </c>
      <c r="D29" s="13">
        <v>1</v>
      </c>
      <c r="E29" s="19">
        <f t="shared" ref="E29:E37" si="3">SUM(C29*D29)</f>
        <v>104500</v>
      </c>
      <c r="F29" s="19"/>
      <c r="G29" s="19">
        <f t="shared" ref="G29:G37" si="4">+E29*12</f>
        <v>1254000</v>
      </c>
    </row>
    <row r="30" spans="1:7" ht="22.5" hidden="1" customHeight="1">
      <c r="A30" s="13"/>
      <c r="B30" s="14"/>
      <c r="C30" s="19"/>
      <c r="D30" s="13"/>
      <c r="E30" s="19"/>
      <c r="F30" s="19"/>
      <c r="G30" s="19"/>
    </row>
    <row r="31" spans="1:7" ht="24" customHeight="1">
      <c r="A31" s="13">
        <v>7</v>
      </c>
      <c r="B31" s="14" t="s">
        <v>12</v>
      </c>
      <c r="C31" s="19">
        <v>104000</v>
      </c>
      <c r="D31" s="13">
        <v>0.25</v>
      </c>
      <c r="E31" s="19">
        <f t="shared" si="3"/>
        <v>26000</v>
      </c>
      <c r="F31" s="19"/>
      <c r="G31" s="19">
        <f t="shared" si="4"/>
        <v>312000</v>
      </c>
    </row>
    <row r="32" spans="1:7" ht="23.25" customHeight="1">
      <c r="A32" s="13">
        <v>8</v>
      </c>
      <c r="B32" s="14" t="s">
        <v>9</v>
      </c>
      <c r="C32" s="19">
        <v>104000</v>
      </c>
      <c r="D32" s="13">
        <v>1</v>
      </c>
      <c r="E32" s="19">
        <f t="shared" si="3"/>
        <v>104000</v>
      </c>
      <c r="F32" s="19"/>
      <c r="G32" s="19">
        <f t="shared" si="4"/>
        <v>1248000</v>
      </c>
    </row>
    <row r="33" spans="1:7" ht="24" customHeight="1">
      <c r="A33" s="13">
        <v>9</v>
      </c>
      <c r="B33" s="14" t="s">
        <v>10</v>
      </c>
      <c r="C33" s="19">
        <v>104000</v>
      </c>
      <c r="D33" s="13">
        <v>1</v>
      </c>
      <c r="E33" s="19">
        <f t="shared" si="3"/>
        <v>104000</v>
      </c>
      <c r="F33" s="19"/>
      <c r="G33" s="19">
        <f t="shared" si="4"/>
        <v>1248000</v>
      </c>
    </row>
    <row r="34" spans="1:7" ht="24" customHeight="1">
      <c r="A34" s="13">
        <v>10</v>
      </c>
      <c r="B34" s="14" t="s">
        <v>14</v>
      </c>
      <c r="C34" s="19">
        <v>104000</v>
      </c>
      <c r="D34" s="13">
        <v>0.5</v>
      </c>
      <c r="E34" s="19">
        <f t="shared" si="3"/>
        <v>52000</v>
      </c>
      <c r="F34" s="19"/>
      <c r="G34" s="19">
        <f t="shared" si="4"/>
        <v>624000</v>
      </c>
    </row>
    <row r="35" spans="1:7" ht="23.25" customHeight="1">
      <c r="A35" s="13">
        <v>11</v>
      </c>
      <c r="B35" s="14" t="s">
        <v>61</v>
      </c>
      <c r="C35" s="19">
        <v>104000</v>
      </c>
      <c r="D35" s="13">
        <v>1</v>
      </c>
      <c r="E35" s="19">
        <f t="shared" si="3"/>
        <v>104000</v>
      </c>
      <c r="F35" s="19"/>
      <c r="G35" s="19">
        <f t="shared" si="4"/>
        <v>1248000</v>
      </c>
    </row>
    <row r="36" spans="1:7" ht="23.25" hidden="1" customHeight="1">
      <c r="A36" s="13"/>
      <c r="B36" s="14"/>
      <c r="C36" s="19"/>
      <c r="D36" s="13"/>
      <c r="E36" s="19"/>
      <c r="F36" s="19"/>
      <c r="G36" s="19"/>
    </row>
    <row r="37" spans="1:7" ht="23.25" customHeight="1">
      <c r="A37" s="13">
        <v>12</v>
      </c>
      <c r="B37" s="14" t="s">
        <v>62</v>
      </c>
      <c r="C37" s="19">
        <v>104000</v>
      </c>
      <c r="D37" s="13">
        <v>1</v>
      </c>
      <c r="E37" s="19">
        <f t="shared" si="3"/>
        <v>104000</v>
      </c>
      <c r="F37" s="19"/>
      <c r="G37" s="19">
        <f t="shared" si="4"/>
        <v>1248000</v>
      </c>
    </row>
    <row r="38" spans="1:7" ht="27.75" customHeight="1">
      <c r="A38" s="22"/>
      <c r="B38" s="20" t="s">
        <v>13</v>
      </c>
      <c r="C38" s="21"/>
      <c r="D38" s="22">
        <f>SUM(D24:D37)</f>
        <v>21.97</v>
      </c>
      <c r="E38" s="21">
        <f>SUM(E24:E37)</f>
        <v>2484747.44</v>
      </c>
      <c r="F38" s="21">
        <v>18150</v>
      </c>
      <c r="G38" s="21">
        <f>SUM(G24:G37)</f>
        <v>29962169.280000001</v>
      </c>
    </row>
    <row r="39" spans="1:7" ht="27" customHeight="1">
      <c r="A39" s="15"/>
      <c r="B39" s="15"/>
      <c r="C39" s="15"/>
      <c r="D39" s="15"/>
      <c r="E39" s="15"/>
      <c r="F39" s="15"/>
      <c r="G39" s="7"/>
    </row>
    <row r="40" spans="1:7" ht="20.25">
      <c r="A40" s="11"/>
      <c r="B40" s="11"/>
      <c r="C40" s="11"/>
      <c r="D40" s="11"/>
      <c r="E40" s="2"/>
      <c r="F40" s="2"/>
      <c r="G40" s="7"/>
    </row>
    <row r="41" spans="1:7" ht="47.25" customHeight="1">
      <c r="A41" s="11"/>
      <c r="B41" s="66"/>
      <c r="C41" s="67"/>
      <c r="D41" s="67"/>
      <c r="E41" s="67"/>
      <c r="F41" s="67"/>
      <c r="G41" s="67"/>
    </row>
    <row r="42" spans="1:7" ht="23.25" customHeight="1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 ht="20.25">
      <c r="A47" s="11"/>
      <c r="B47" s="2"/>
      <c r="C47" s="2"/>
      <c r="D47" s="2"/>
      <c r="E47" s="11"/>
      <c r="F47" s="11"/>
      <c r="G47" s="7"/>
    </row>
    <row r="48" spans="1:7">
      <c r="A48" s="7"/>
      <c r="B48" s="7"/>
      <c r="C48" s="7"/>
      <c r="D48" s="7"/>
      <c r="E48" s="7"/>
      <c r="F48" s="7"/>
      <c r="G48" s="7"/>
    </row>
    <row r="49" spans="1:7" ht="16.5">
      <c r="A49" s="7"/>
      <c r="B49" s="7"/>
      <c r="C49" s="7"/>
      <c r="D49" s="7"/>
      <c r="E49" s="3"/>
      <c r="F49" s="3"/>
      <c r="G49" s="7"/>
    </row>
    <row r="50" spans="1:7" ht="16.5">
      <c r="A50" s="7"/>
      <c r="B50" s="7"/>
      <c r="C50" s="7"/>
      <c r="D50" s="7"/>
      <c r="E50" s="3"/>
      <c r="F50" s="3"/>
      <c r="G50" s="7"/>
    </row>
    <row r="51" spans="1:7">
      <c r="A51" s="7"/>
      <c r="B51" s="7"/>
      <c r="C51" s="7"/>
      <c r="D51" s="7"/>
      <c r="E51" s="7"/>
      <c r="F51" s="7"/>
      <c r="G51" s="7"/>
    </row>
  </sheetData>
  <mergeCells count="5">
    <mergeCell ref="B41:G41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zoomScaleSheetLayoutView="100" workbookViewId="0">
      <selection activeCell="F16" sqref="F1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6" width="24.140625" customWidth="1"/>
    <col min="7" max="7" width="24" customWidth="1"/>
  </cols>
  <sheetData>
    <row r="1" spans="1:7" ht="18.75">
      <c r="E1" s="8"/>
      <c r="F1" s="48"/>
    </row>
    <row r="2" spans="1:7" ht="18.75">
      <c r="E2" s="8" t="s">
        <v>69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E5" s="48" t="s">
        <v>74</v>
      </c>
      <c r="F5" s="48"/>
      <c r="G5" s="9"/>
    </row>
    <row r="6" spans="1:7" ht="18.75">
      <c r="A6" s="1"/>
      <c r="B6" s="1"/>
      <c r="C6" s="1"/>
      <c r="D6" s="1"/>
      <c r="E6" s="48" t="s">
        <v>84</v>
      </c>
      <c r="F6" s="48"/>
      <c r="G6" s="9"/>
    </row>
    <row r="7" spans="1:7" ht="18.75">
      <c r="A7" s="5"/>
      <c r="B7" s="5"/>
      <c r="C7" s="5"/>
      <c r="D7" s="7"/>
      <c r="E7" s="8"/>
      <c r="F7" s="48"/>
      <c r="G7" s="9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109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106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41.2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59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16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6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6.25" customHeight="1">
      <c r="A25" s="13">
        <v>2</v>
      </c>
      <c r="B25" s="14" t="s">
        <v>11</v>
      </c>
      <c r="C25" s="19">
        <v>104500</v>
      </c>
      <c r="D25" s="13">
        <v>0.5</v>
      </c>
      <c r="E25" s="19">
        <f>SUM(C25*D25)</f>
        <v>52250</v>
      </c>
      <c r="F25" s="19"/>
      <c r="G25" s="19">
        <f t="shared" ref="G25" si="0">+E25*12</f>
        <v>627000</v>
      </c>
    </row>
    <row r="26" spans="1:7" ht="24.75" customHeight="1">
      <c r="A26" s="13">
        <v>3</v>
      </c>
      <c r="B26" s="14" t="s">
        <v>7</v>
      </c>
      <c r="C26" s="19">
        <v>104500</v>
      </c>
      <c r="D26" s="13">
        <v>0.75</v>
      </c>
      <c r="E26" s="19">
        <f t="shared" ref="E26:E34" si="1">SUM(C26*D26)</f>
        <v>78375</v>
      </c>
      <c r="F26" s="19"/>
      <c r="G26" s="19">
        <f t="shared" ref="G26:G34" si="2">+E26*12</f>
        <v>940500</v>
      </c>
    </row>
    <row r="27" spans="1:7" ht="27" customHeight="1">
      <c r="A27" s="13">
        <v>4</v>
      </c>
      <c r="B27" s="14" t="s">
        <v>5</v>
      </c>
      <c r="C27" s="19">
        <v>130952</v>
      </c>
      <c r="D27" s="13">
        <v>3.36</v>
      </c>
      <c r="E27" s="19">
        <f t="shared" si="1"/>
        <v>439998.71999999997</v>
      </c>
      <c r="F27" s="19"/>
      <c r="G27" s="19">
        <f t="shared" si="2"/>
        <v>5279984.6399999997</v>
      </c>
    </row>
    <row r="28" spans="1:7" ht="23.25" customHeight="1">
      <c r="A28" s="13">
        <v>5</v>
      </c>
      <c r="B28" s="14" t="s">
        <v>6</v>
      </c>
      <c r="C28" s="19">
        <v>104000</v>
      </c>
      <c r="D28" s="13">
        <v>3</v>
      </c>
      <c r="E28" s="19">
        <f t="shared" si="1"/>
        <v>312000</v>
      </c>
      <c r="F28" s="19"/>
      <c r="G28" s="19">
        <f t="shared" si="2"/>
        <v>3744000</v>
      </c>
    </row>
    <row r="29" spans="1:7" ht="24.7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si="1"/>
        <v>78375</v>
      </c>
      <c r="F29" s="19"/>
      <c r="G29" s="19">
        <f t="shared" si="2"/>
        <v>940500</v>
      </c>
    </row>
    <row r="30" spans="1:7" ht="24.7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1"/>
        <v>104000</v>
      </c>
      <c r="F30" s="19"/>
      <c r="G30" s="19">
        <f t="shared" si="2"/>
        <v>1248000</v>
      </c>
    </row>
    <row r="31" spans="1:7" ht="24.75" customHeight="1">
      <c r="A31" s="13">
        <v>8</v>
      </c>
      <c r="B31" s="14" t="s">
        <v>10</v>
      </c>
      <c r="C31" s="19">
        <v>104000</v>
      </c>
      <c r="D31" s="13">
        <v>0.5</v>
      </c>
      <c r="E31" s="19">
        <f t="shared" ref="E31" si="3">SUM(C31*D31)</f>
        <v>52000</v>
      </c>
      <c r="F31" s="19"/>
      <c r="G31" s="19">
        <f t="shared" ref="G31" si="4">+E31*12</f>
        <v>624000</v>
      </c>
    </row>
    <row r="32" spans="1:7" ht="24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si="1"/>
        <v>52000</v>
      </c>
      <c r="F32" s="19"/>
      <c r="G32" s="19">
        <f t="shared" si="2"/>
        <v>624000</v>
      </c>
    </row>
    <row r="33" spans="1:7" ht="24" customHeight="1">
      <c r="A33" s="13">
        <v>10</v>
      </c>
      <c r="B33" s="14" t="s">
        <v>61</v>
      </c>
      <c r="C33" s="19">
        <v>104000</v>
      </c>
      <c r="D33" s="13">
        <v>0.25</v>
      </c>
      <c r="E33" s="19">
        <f t="shared" si="1"/>
        <v>26000</v>
      </c>
      <c r="F33" s="19"/>
      <c r="G33" s="19">
        <f t="shared" si="2"/>
        <v>312000</v>
      </c>
    </row>
    <row r="34" spans="1:7" ht="24" customHeight="1">
      <c r="A34" s="13">
        <v>11</v>
      </c>
      <c r="B34" s="14" t="s">
        <v>62</v>
      </c>
      <c r="C34" s="19">
        <v>104000</v>
      </c>
      <c r="D34" s="13">
        <v>1</v>
      </c>
      <c r="E34" s="19">
        <f t="shared" si="1"/>
        <v>104000</v>
      </c>
      <c r="F34" s="19"/>
      <c r="G34" s="19">
        <f t="shared" si="2"/>
        <v>1248000</v>
      </c>
    </row>
    <row r="35" spans="1:7" ht="27" customHeight="1">
      <c r="A35" s="13"/>
      <c r="B35" s="20" t="s">
        <v>13</v>
      </c>
      <c r="C35" s="22"/>
      <c r="D35" s="22">
        <f>SUM(D24:D34)</f>
        <v>12.61</v>
      </c>
      <c r="E35" s="21">
        <f>SUM(E24:E34)</f>
        <v>1419998.72</v>
      </c>
      <c r="F35" s="21">
        <v>18150</v>
      </c>
      <c r="G35" s="21">
        <f>SUM(G24:G34)</f>
        <v>17185184.640000001</v>
      </c>
    </row>
    <row r="36" spans="1:7" ht="24" customHeight="1">
      <c r="A36" s="15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45" customHeight="1">
      <c r="A38" s="11"/>
      <c r="B38" s="64"/>
      <c r="C38" s="65"/>
      <c r="D38" s="65"/>
      <c r="E38" s="65"/>
      <c r="F38" s="65"/>
      <c r="G38" s="65"/>
    </row>
    <row r="39" spans="1:7" ht="21.75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G48"/>
  <sheetViews>
    <sheetView zoomScaleSheetLayoutView="100" workbookViewId="0">
      <selection activeCell="E9" sqref="E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6" width="23.85546875" customWidth="1"/>
    <col min="7" max="7" width="24.85546875" customWidth="1"/>
  </cols>
  <sheetData>
    <row r="1" spans="1:7" ht="18.75">
      <c r="E1" s="8"/>
      <c r="F1" s="48"/>
    </row>
    <row r="2" spans="1:7" ht="18.75">
      <c r="E2" s="8" t="s">
        <v>70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E5" s="48" t="s">
        <v>76</v>
      </c>
      <c r="F5" s="48"/>
      <c r="G5" s="9"/>
    </row>
    <row r="6" spans="1:7" ht="18.75">
      <c r="A6" s="1"/>
      <c r="B6" s="1"/>
      <c r="C6" s="1"/>
      <c r="D6" s="1"/>
      <c r="E6" s="48" t="s">
        <v>82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110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64</v>
      </c>
      <c r="F12" s="48"/>
      <c r="G12" s="9"/>
    </row>
    <row r="13" spans="1:7" ht="18.75">
      <c r="A13" s="5"/>
      <c r="B13" s="5"/>
      <c r="C13" s="5"/>
      <c r="D13" s="5"/>
      <c r="E13" s="52" t="s">
        <v>98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7.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38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17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2"/>
      <c r="F22" s="2"/>
      <c r="G22" s="7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21</v>
      </c>
      <c r="F23" s="12" t="s">
        <v>81</v>
      </c>
      <c r="G23" s="12" t="s">
        <v>26</v>
      </c>
    </row>
    <row r="24" spans="1:7" ht="26.2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6.25" customHeight="1">
      <c r="A25" s="13">
        <v>2</v>
      </c>
      <c r="B25" s="14" t="s">
        <v>11</v>
      </c>
      <c r="C25" s="19">
        <v>104500</v>
      </c>
      <c r="D25" s="13">
        <v>0.5</v>
      </c>
      <c r="E25" s="19">
        <f>SUM(C25*D25)</f>
        <v>52250</v>
      </c>
      <c r="F25" s="19"/>
      <c r="G25" s="19">
        <f t="shared" ref="G25:G34" si="0">+E25*12</f>
        <v>627000</v>
      </c>
    </row>
    <row r="26" spans="1:7" ht="25.5" customHeight="1">
      <c r="A26" s="13">
        <v>3</v>
      </c>
      <c r="B26" s="14" t="s">
        <v>7</v>
      </c>
      <c r="C26" s="19">
        <v>104500</v>
      </c>
      <c r="D26" s="13">
        <v>0.75</v>
      </c>
      <c r="E26" s="19">
        <f t="shared" ref="E26:E28" si="1">SUM(C26*D26)</f>
        <v>78375</v>
      </c>
      <c r="F26" s="19"/>
      <c r="G26" s="19">
        <f t="shared" si="0"/>
        <v>940500</v>
      </c>
    </row>
    <row r="27" spans="1:7" ht="25.5" customHeight="1">
      <c r="A27" s="13">
        <v>4</v>
      </c>
      <c r="B27" s="14" t="s">
        <v>5</v>
      </c>
      <c r="C27" s="19">
        <v>130952</v>
      </c>
      <c r="D27" s="13">
        <v>3.36</v>
      </c>
      <c r="E27" s="19">
        <f t="shared" si="1"/>
        <v>439998.71999999997</v>
      </c>
      <c r="F27" s="19"/>
      <c r="G27" s="19">
        <f t="shared" si="0"/>
        <v>5279984.6399999997</v>
      </c>
    </row>
    <row r="28" spans="1:7" ht="27.75" customHeight="1">
      <c r="A28" s="13">
        <v>5</v>
      </c>
      <c r="B28" s="14" t="s">
        <v>6</v>
      </c>
      <c r="C28" s="19">
        <v>104000</v>
      </c>
      <c r="D28" s="13">
        <v>3</v>
      </c>
      <c r="E28" s="19">
        <f t="shared" si="1"/>
        <v>312000</v>
      </c>
      <c r="F28" s="19"/>
      <c r="G28" s="19">
        <f t="shared" si="0"/>
        <v>3744000</v>
      </c>
    </row>
    <row r="29" spans="1:7" ht="24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ref="E29:E31" si="2">SUM(C29*D29)</f>
        <v>78375</v>
      </c>
      <c r="F29" s="19"/>
      <c r="G29" s="19">
        <f t="shared" si="0"/>
        <v>940500</v>
      </c>
    </row>
    <row r="30" spans="1:7" ht="26.25" customHeight="1">
      <c r="A30" s="13">
        <v>7</v>
      </c>
      <c r="B30" s="14" t="s">
        <v>9</v>
      </c>
      <c r="C30" s="19">
        <v>104000</v>
      </c>
      <c r="D30" s="13">
        <v>1</v>
      </c>
      <c r="E30" s="19">
        <f t="shared" si="2"/>
        <v>104000</v>
      </c>
      <c r="F30" s="19"/>
      <c r="G30" s="19">
        <f t="shared" si="0"/>
        <v>1248000</v>
      </c>
    </row>
    <row r="31" spans="1:7" ht="27" customHeight="1">
      <c r="A31" s="13">
        <v>8</v>
      </c>
      <c r="B31" s="14" t="s">
        <v>10</v>
      </c>
      <c r="C31" s="19">
        <v>104000</v>
      </c>
      <c r="D31" s="13">
        <v>0.5</v>
      </c>
      <c r="E31" s="19">
        <f t="shared" si="2"/>
        <v>52000</v>
      </c>
      <c r="F31" s="19"/>
      <c r="G31" s="19">
        <f t="shared" si="0"/>
        <v>624000</v>
      </c>
    </row>
    <row r="32" spans="1:7" ht="24.75" customHeight="1">
      <c r="A32" s="13">
        <v>9</v>
      </c>
      <c r="B32" s="14" t="s">
        <v>14</v>
      </c>
      <c r="C32" s="19">
        <v>104000</v>
      </c>
      <c r="D32" s="13">
        <v>0.5</v>
      </c>
      <c r="E32" s="19">
        <f t="shared" ref="E32:E34" si="3">SUM(C32*D32)</f>
        <v>52000</v>
      </c>
      <c r="F32" s="19"/>
      <c r="G32" s="19">
        <f t="shared" si="0"/>
        <v>624000</v>
      </c>
    </row>
    <row r="33" spans="1:7" ht="27" customHeight="1">
      <c r="A33" s="13">
        <v>10</v>
      </c>
      <c r="B33" s="14" t="s">
        <v>61</v>
      </c>
      <c r="C33" s="19">
        <v>104000</v>
      </c>
      <c r="D33" s="13">
        <v>0.5</v>
      </c>
      <c r="E33" s="19">
        <f t="shared" si="3"/>
        <v>52000</v>
      </c>
      <c r="F33" s="19"/>
      <c r="G33" s="19">
        <f t="shared" si="0"/>
        <v>624000</v>
      </c>
    </row>
    <row r="34" spans="1:7" ht="27" customHeight="1">
      <c r="A34" s="13">
        <v>11</v>
      </c>
      <c r="B34" s="14" t="s">
        <v>62</v>
      </c>
      <c r="C34" s="19">
        <v>104000</v>
      </c>
      <c r="D34" s="13">
        <v>1</v>
      </c>
      <c r="E34" s="19">
        <f t="shared" si="3"/>
        <v>104000</v>
      </c>
      <c r="F34" s="19"/>
      <c r="G34" s="19">
        <f t="shared" si="0"/>
        <v>1248000</v>
      </c>
    </row>
    <row r="35" spans="1:7" ht="31.5" customHeight="1">
      <c r="A35" s="13"/>
      <c r="B35" s="20" t="s">
        <v>13</v>
      </c>
      <c r="C35" s="22"/>
      <c r="D35" s="22">
        <f>SUM(D24:D34)</f>
        <v>12.86</v>
      </c>
      <c r="E35" s="21">
        <f>SUM(E24:E34)</f>
        <v>1445998.72</v>
      </c>
      <c r="F35" s="21">
        <v>18150</v>
      </c>
      <c r="G35" s="21">
        <f>SUM(G24:G34)</f>
        <v>17497184.640000001</v>
      </c>
    </row>
    <row r="36" spans="1:7" ht="25.5" customHeight="1">
      <c r="A36" s="15"/>
      <c r="B36" s="15"/>
      <c r="C36" s="15"/>
      <c r="D36" s="15"/>
      <c r="E36" s="15"/>
      <c r="F36" s="15"/>
      <c r="G36" s="7"/>
    </row>
    <row r="37" spans="1:7" ht="20.25">
      <c r="A37" s="11"/>
      <c r="B37" s="11"/>
      <c r="C37" s="11"/>
      <c r="D37" s="11"/>
      <c r="E37" s="2"/>
      <c r="F37" s="2"/>
      <c r="G37" s="7"/>
    </row>
    <row r="38" spans="1:7" ht="45.75" customHeight="1">
      <c r="A38" s="11"/>
      <c r="B38" s="64"/>
      <c r="C38" s="65"/>
      <c r="D38" s="65"/>
      <c r="E38" s="65"/>
      <c r="F38" s="65"/>
      <c r="G38" s="65"/>
    </row>
    <row r="39" spans="1:7" ht="19.5" customHeight="1">
      <c r="A39" s="11"/>
      <c r="B39" s="2"/>
      <c r="C39" s="2"/>
      <c r="D39" s="2"/>
      <c r="E39" s="11"/>
      <c r="F39" s="11"/>
      <c r="G39" s="7"/>
    </row>
    <row r="40" spans="1:7" ht="20.25">
      <c r="A40" s="11"/>
      <c r="B40" s="2"/>
      <c r="C40" s="2"/>
      <c r="D40" s="2"/>
      <c r="E40" s="11"/>
      <c r="F40" s="11"/>
      <c r="G40" s="7"/>
    </row>
    <row r="41" spans="1:7" ht="20.25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 ht="16.5">
      <c r="A46" s="7"/>
      <c r="B46" s="7"/>
      <c r="C46" s="7"/>
      <c r="D46" s="7"/>
      <c r="E46" s="3"/>
      <c r="F46" s="3"/>
      <c r="G46" s="7"/>
    </row>
    <row r="47" spans="1:7" ht="16.5">
      <c r="A47" s="7"/>
      <c r="B47" s="7"/>
      <c r="C47" s="7"/>
      <c r="D47" s="7"/>
      <c r="E47" s="3"/>
      <c r="F47" s="3"/>
      <c r="G47" s="7"/>
    </row>
    <row r="48" spans="1:7">
      <c r="A48" s="7"/>
      <c r="B48" s="7"/>
      <c r="C48" s="7"/>
      <c r="D48" s="7"/>
      <c r="E48" s="7"/>
      <c r="F48" s="7"/>
      <c r="G48" s="7"/>
    </row>
  </sheetData>
  <mergeCells count="5">
    <mergeCell ref="B38:G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G51"/>
  <sheetViews>
    <sheetView view="pageBreakPreview" zoomScaleSheetLayoutView="100" workbookViewId="0">
      <selection activeCell="F16" sqref="F16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5703125" customWidth="1"/>
    <col min="6" max="6" width="23.5703125" customWidth="1"/>
    <col min="7" max="7" width="24.5703125" customWidth="1"/>
  </cols>
  <sheetData>
    <row r="1" spans="1:7" ht="18.75">
      <c r="E1" s="8"/>
      <c r="F1" s="48"/>
    </row>
    <row r="2" spans="1:7" ht="18.75">
      <c r="E2" s="8" t="s">
        <v>33</v>
      </c>
      <c r="F2" s="48"/>
      <c r="G2" s="9"/>
    </row>
    <row r="3" spans="1:7" ht="18.75">
      <c r="E3" s="8" t="s">
        <v>0</v>
      </c>
      <c r="F3" s="48"/>
      <c r="G3" s="9"/>
    </row>
    <row r="4" spans="1:7" ht="18.75">
      <c r="E4" s="8" t="s">
        <v>1</v>
      </c>
      <c r="F4" s="48"/>
      <c r="G4" s="9"/>
    </row>
    <row r="5" spans="1:7" ht="18.75">
      <c r="A5" s="1"/>
      <c r="B5" s="1"/>
      <c r="C5" s="1"/>
      <c r="D5" s="1"/>
      <c r="E5" s="48" t="s">
        <v>74</v>
      </c>
      <c r="F5" s="48" t="s">
        <v>85</v>
      </c>
      <c r="G5" s="9"/>
    </row>
    <row r="6" spans="1:7" ht="18.75">
      <c r="A6" s="1"/>
      <c r="B6" s="1"/>
      <c r="C6" s="1"/>
      <c r="D6" s="1"/>
      <c r="E6" s="48" t="s">
        <v>82</v>
      </c>
      <c r="F6" s="48"/>
      <c r="G6" s="9"/>
    </row>
    <row r="7" spans="1:7" ht="17.25">
      <c r="A7" s="5"/>
      <c r="B7" s="5"/>
      <c r="C7" s="5"/>
      <c r="D7" s="7"/>
      <c r="E7" s="6"/>
      <c r="F7" s="6"/>
      <c r="G7" s="7"/>
    </row>
    <row r="8" spans="1:7" ht="18.75">
      <c r="A8" s="5"/>
      <c r="B8" s="5"/>
      <c r="C8" s="5"/>
      <c r="D8" s="7"/>
      <c r="E8" s="8"/>
      <c r="F8" s="48"/>
      <c r="G8" s="9"/>
    </row>
    <row r="9" spans="1:7" ht="18.75">
      <c r="A9" s="5"/>
      <c r="B9" s="5"/>
      <c r="C9" s="5"/>
      <c r="D9" s="7"/>
      <c r="E9" s="52" t="s">
        <v>111</v>
      </c>
      <c r="F9" s="48"/>
      <c r="G9" s="9"/>
    </row>
    <row r="10" spans="1:7" ht="18.75">
      <c r="A10" s="5"/>
      <c r="B10" s="5"/>
      <c r="C10" s="5"/>
      <c r="D10" s="7"/>
      <c r="E10" s="48" t="s">
        <v>0</v>
      </c>
      <c r="F10" s="48"/>
      <c r="G10" s="9"/>
    </row>
    <row r="11" spans="1:7" ht="18.75">
      <c r="A11" s="5"/>
      <c r="B11" s="5"/>
      <c r="C11" s="5"/>
      <c r="D11" s="7"/>
      <c r="E11" s="48" t="s">
        <v>1</v>
      </c>
      <c r="F11" s="48"/>
      <c r="G11" s="9"/>
    </row>
    <row r="12" spans="1:7" ht="18.75">
      <c r="A12" s="5"/>
      <c r="B12" s="5"/>
      <c r="C12" s="5"/>
      <c r="D12" s="5"/>
      <c r="E12" s="48" t="s">
        <v>63</v>
      </c>
      <c r="F12" s="48"/>
      <c r="G12" s="9"/>
    </row>
    <row r="13" spans="1:7" ht="18.75">
      <c r="A13" s="5"/>
      <c r="B13" s="5"/>
      <c r="C13" s="5"/>
      <c r="D13" s="5"/>
      <c r="E13" s="52" t="s">
        <v>98</v>
      </c>
      <c r="F13" s="48"/>
      <c r="G13" s="9"/>
    </row>
    <row r="14" spans="1:7" ht="17.25">
      <c r="A14" s="5"/>
      <c r="B14" s="5"/>
      <c r="C14" s="5"/>
      <c r="D14" s="5"/>
      <c r="E14" s="6"/>
      <c r="F14" s="6"/>
      <c r="G14" s="7"/>
    </row>
    <row r="15" spans="1:7" ht="39.75" customHeight="1">
      <c r="A15" s="68" t="s">
        <v>2</v>
      </c>
      <c r="B15" s="68"/>
      <c r="C15" s="68"/>
      <c r="D15" s="68"/>
      <c r="E15" s="68"/>
      <c r="F15" s="49"/>
      <c r="G15" s="7"/>
    </row>
    <row r="16" spans="1:7" ht="20.25">
      <c r="A16" s="62" t="s">
        <v>15</v>
      </c>
      <c r="B16" s="62"/>
      <c r="C16" s="62"/>
      <c r="D16" s="62"/>
      <c r="E16" s="62"/>
      <c r="F16" s="50"/>
      <c r="G16" s="7"/>
    </row>
    <row r="17" spans="1:7" ht="20.25">
      <c r="A17" s="62"/>
      <c r="B17" s="62"/>
      <c r="C17" s="62"/>
      <c r="D17" s="62"/>
      <c r="E17" s="62"/>
      <c r="F17" s="50"/>
      <c r="G17" s="7"/>
    </row>
    <row r="18" spans="1:7" ht="20.25">
      <c r="A18" s="69" t="s">
        <v>53</v>
      </c>
      <c r="B18" s="69"/>
      <c r="C18" s="69"/>
      <c r="D18" s="69"/>
      <c r="E18" s="69"/>
      <c r="F18" s="51"/>
      <c r="G18" s="7"/>
    </row>
    <row r="19" spans="1:7" ht="20.25">
      <c r="A19" s="27"/>
      <c r="B19" s="27"/>
      <c r="C19" s="10" t="s">
        <v>16</v>
      </c>
      <c r="D19" s="27"/>
      <c r="E19" s="27"/>
      <c r="F19" s="50"/>
      <c r="G19" s="7"/>
    </row>
    <row r="20" spans="1:7" ht="20.25">
      <c r="A20" s="2"/>
      <c r="B20" s="11" t="s">
        <v>22</v>
      </c>
      <c r="C20" s="16">
        <v>21</v>
      </c>
      <c r="D20" s="2"/>
      <c r="E20" s="2"/>
      <c r="F20" s="2"/>
      <c r="G20" s="7"/>
    </row>
    <row r="21" spans="1:7" ht="20.25">
      <c r="A21" s="11"/>
      <c r="B21" s="2"/>
      <c r="C21" s="2"/>
      <c r="D21" s="2"/>
      <c r="E21" s="2"/>
      <c r="F21" s="2"/>
      <c r="G21" s="7"/>
    </row>
    <row r="22" spans="1:7" ht="20.25">
      <c r="A22" s="11"/>
      <c r="B22" s="2"/>
      <c r="C22" s="2"/>
      <c r="D22" s="2"/>
      <c r="E22" s="7"/>
      <c r="F22" s="7"/>
      <c r="G22" s="2"/>
    </row>
    <row r="23" spans="1:7" ht="60.75">
      <c r="A23" s="12" t="s">
        <v>3</v>
      </c>
      <c r="B23" s="12" t="s">
        <v>17</v>
      </c>
      <c r="C23" s="12" t="s">
        <v>18</v>
      </c>
      <c r="D23" s="12" t="s">
        <v>19</v>
      </c>
      <c r="E23" s="12" t="s">
        <v>23</v>
      </c>
      <c r="F23" s="12" t="s">
        <v>81</v>
      </c>
      <c r="G23" s="12" t="s">
        <v>25</v>
      </c>
    </row>
    <row r="24" spans="1:7" ht="28.5" customHeight="1">
      <c r="A24" s="13">
        <v>1</v>
      </c>
      <c r="B24" s="14" t="s">
        <v>4</v>
      </c>
      <c r="C24" s="19">
        <v>121000</v>
      </c>
      <c r="D24" s="13">
        <v>1</v>
      </c>
      <c r="E24" s="19">
        <f>SUM(C24*D24)</f>
        <v>121000</v>
      </c>
      <c r="F24" s="19">
        <v>18150</v>
      </c>
      <c r="G24" s="19">
        <v>1597200</v>
      </c>
    </row>
    <row r="25" spans="1:7" ht="27.75" customHeight="1">
      <c r="A25" s="13">
        <v>2</v>
      </c>
      <c r="B25" s="14" t="s">
        <v>11</v>
      </c>
      <c r="C25" s="19">
        <v>104500</v>
      </c>
      <c r="D25" s="13">
        <v>1</v>
      </c>
      <c r="E25" s="19">
        <f>SUM(C25*D25)</f>
        <v>104500</v>
      </c>
      <c r="F25" s="19"/>
      <c r="G25" s="19">
        <f t="shared" ref="G25:G36" si="0">+E25*12</f>
        <v>1254000</v>
      </c>
    </row>
    <row r="26" spans="1:7" ht="26.25" customHeight="1">
      <c r="A26" s="13">
        <v>3</v>
      </c>
      <c r="B26" s="14" t="s">
        <v>7</v>
      </c>
      <c r="C26" s="19">
        <v>104500</v>
      </c>
      <c r="D26" s="13">
        <v>1</v>
      </c>
      <c r="E26" s="19">
        <f t="shared" ref="E26:E28" si="1">SUM(C26*D26)</f>
        <v>104500</v>
      </c>
      <c r="F26" s="19"/>
      <c r="G26" s="19">
        <f t="shared" si="0"/>
        <v>1254000</v>
      </c>
    </row>
    <row r="27" spans="1:7" ht="27" customHeight="1">
      <c r="A27" s="13">
        <v>4</v>
      </c>
      <c r="B27" s="14" t="s">
        <v>5</v>
      </c>
      <c r="C27" s="19">
        <v>130952</v>
      </c>
      <c r="D27" s="13">
        <v>4.4800000000000004</v>
      </c>
      <c r="E27" s="19">
        <f t="shared" si="1"/>
        <v>586664.96000000008</v>
      </c>
      <c r="F27" s="19"/>
      <c r="G27" s="19">
        <f t="shared" si="0"/>
        <v>7039979.5200000014</v>
      </c>
    </row>
    <row r="28" spans="1:7" ht="26.25" customHeight="1">
      <c r="A28" s="13">
        <v>5</v>
      </c>
      <c r="B28" s="14" t="s">
        <v>6</v>
      </c>
      <c r="C28" s="19">
        <v>104000</v>
      </c>
      <c r="D28" s="13">
        <v>4</v>
      </c>
      <c r="E28" s="19">
        <f t="shared" si="1"/>
        <v>416000</v>
      </c>
      <c r="F28" s="19"/>
      <c r="G28" s="19">
        <f t="shared" si="0"/>
        <v>4992000</v>
      </c>
    </row>
    <row r="29" spans="1:7" ht="27.75" customHeight="1">
      <c r="A29" s="13">
        <v>6</v>
      </c>
      <c r="B29" s="14" t="s">
        <v>8</v>
      </c>
      <c r="C29" s="19">
        <v>104500</v>
      </c>
      <c r="D29" s="13">
        <v>0.75</v>
      </c>
      <c r="E29" s="19">
        <f t="shared" ref="E29:E33" si="2">SUM(C29*D29)</f>
        <v>78375</v>
      </c>
      <c r="F29" s="19"/>
      <c r="G29" s="19">
        <f t="shared" si="0"/>
        <v>940500</v>
      </c>
    </row>
    <row r="30" spans="1:7" ht="27.75" hidden="1" customHeight="1">
      <c r="A30" s="13"/>
      <c r="B30" s="14"/>
      <c r="C30" s="19"/>
      <c r="D30" s="13"/>
      <c r="E30" s="19"/>
      <c r="F30" s="19"/>
      <c r="G30" s="19"/>
    </row>
    <row r="31" spans="1:7" ht="24" customHeight="1">
      <c r="A31" s="13">
        <v>7</v>
      </c>
      <c r="B31" s="14" t="s">
        <v>9</v>
      </c>
      <c r="C31" s="19">
        <v>104000</v>
      </c>
      <c r="D31" s="13">
        <v>1</v>
      </c>
      <c r="E31" s="19">
        <f t="shared" si="2"/>
        <v>104000</v>
      </c>
      <c r="F31" s="19"/>
      <c r="G31" s="19">
        <f t="shared" si="0"/>
        <v>1248000</v>
      </c>
    </row>
    <row r="32" spans="1:7" ht="24" customHeight="1">
      <c r="A32" s="13">
        <v>8</v>
      </c>
      <c r="B32" s="14" t="s">
        <v>10</v>
      </c>
      <c r="C32" s="19">
        <v>104000</v>
      </c>
      <c r="D32" s="13">
        <v>1</v>
      </c>
      <c r="E32" s="19">
        <f t="shared" si="2"/>
        <v>104000</v>
      </c>
      <c r="F32" s="19"/>
      <c r="G32" s="19">
        <f t="shared" si="0"/>
        <v>1248000</v>
      </c>
    </row>
    <row r="33" spans="1:7" ht="26.25" customHeight="1">
      <c r="A33" s="13">
        <v>9</v>
      </c>
      <c r="B33" s="14" t="s">
        <v>14</v>
      </c>
      <c r="C33" s="19">
        <v>104000</v>
      </c>
      <c r="D33" s="13">
        <v>0.5</v>
      </c>
      <c r="E33" s="19">
        <f t="shared" si="2"/>
        <v>52000</v>
      </c>
      <c r="F33" s="19"/>
      <c r="G33" s="19">
        <f t="shared" si="0"/>
        <v>624000</v>
      </c>
    </row>
    <row r="34" spans="1:7" ht="26.25" customHeight="1">
      <c r="A34" s="13">
        <v>10</v>
      </c>
      <c r="B34" s="14" t="s">
        <v>61</v>
      </c>
      <c r="C34" s="19">
        <v>104000</v>
      </c>
      <c r="D34" s="13">
        <v>0.5</v>
      </c>
      <c r="E34" s="19">
        <f t="shared" ref="E34:E36" si="3">SUM(C34*D34)</f>
        <v>52000</v>
      </c>
      <c r="F34" s="19"/>
      <c r="G34" s="19">
        <f t="shared" si="0"/>
        <v>624000</v>
      </c>
    </row>
    <row r="35" spans="1:7" ht="26.25" hidden="1" customHeight="1">
      <c r="A35" s="13"/>
      <c r="B35" s="14"/>
      <c r="C35" s="19"/>
      <c r="D35" s="13"/>
      <c r="E35" s="19"/>
      <c r="F35" s="19"/>
      <c r="G35" s="19"/>
    </row>
    <row r="36" spans="1:7" ht="26.25" customHeight="1">
      <c r="A36" s="13">
        <v>11</v>
      </c>
      <c r="B36" s="14" t="s">
        <v>62</v>
      </c>
      <c r="C36" s="19">
        <v>104000</v>
      </c>
      <c r="D36" s="13">
        <v>1</v>
      </c>
      <c r="E36" s="19">
        <f t="shared" si="3"/>
        <v>104000</v>
      </c>
      <c r="F36" s="19"/>
      <c r="G36" s="19">
        <f t="shared" si="0"/>
        <v>1248000</v>
      </c>
    </row>
    <row r="37" spans="1:7" ht="25.5" customHeight="1">
      <c r="A37" s="13"/>
      <c r="B37" s="20" t="s">
        <v>13</v>
      </c>
      <c r="C37" s="22"/>
      <c r="D37" s="22">
        <f>SUM(D24:D36)</f>
        <v>16.23</v>
      </c>
      <c r="E37" s="21">
        <f>SUM(E24:E36)</f>
        <v>1827039.96</v>
      </c>
      <c r="F37" s="21">
        <v>18150</v>
      </c>
      <c r="G37" s="21">
        <f>SUM(G24:G36)</f>
        <v>22069679.520000003</v>
      </c>
    </row>
    <row r="38" spans="1:7" ht="27" customHeight="1">
      <c r="A38" s="15"/>
      <c r="B38" s="15"/>
      <c r="C38" s="15"/>
      <c r="D38" s="15"/>
      <c r="E38" s="15"/>
      <c r="F38" s="15"/>
      <c r="G38" s="7"/>
    </row>
    <row r="39" spans="1:7" ht="20.25">
      <c r="A39" s="11"/>
      <c r="B39" s="11"/>
      <c r="C39" s="11"/>
      <c r="D39" s="11"/>
      <c r="E39" s="2"/>
      <c r="F39" s="2"/>
      <c r="G39" s="7"/>
    </row>
    <row r="40" spans="1:7" ht="45" customHeight="1">
      <c r="A40" s="11"/>
      <c r="B40" s="66"/>
      <c r="C40" s="67"/>
      <c r="D40" s="67"/>
      <c r="E40" s="67"/>
      <c r="F40" s="67"/>
      <c r="G40" s="67"/>
    </row>
    <row r="41" spans="1:7" ht="23.25" customHeight="1">
      <c r="A41" s="11"/>
      <c r="B41" s="2"/>
      <c r="C41" s="2"/>
      <c r="D41" s="2"/>
      <c r="E41" s="11"/>
      <c r="F41" s="11"/>
      <c r="G41" s="7"/>
    </row>
    <row r="42" spans="1:7" ht="20.25">
      <c r="A42" s="11"/>
      <c r="B42" s="2"/>
      <c r="C42" s="2"/>
      <c r="D42" s="2"/>
      <c r="E42" s="11"/>
      <c r="F42" s="11"/>
      <c r="G42" s="7"/>
    </row>
    <row r="43" spans="1:7" ht="20.25">
      <c r="A43" s="11"/>
      <c r="B43" s="2"/>
      <c r="C43" s="2"/>
      <c r="D43" s="2"/>
      <c r="E43" s="11"/>
      <c r="F43" s="11"/>
      <c r="G43" s="7"/>
    </row>
    <row r="44" spans="1:7" ht="20.25">
      <c r="A44" s="11"/>
      <c r="B44" s="2"/>
      <c r="C44" s="2"/>
      <c r="D44" s="2"/>
      <c r="E44" s="11"/>
      <c r="F44" s="11"/>
      <c r="G44" s="7"/>
    </row>
    <row r="45" spans="1:7" ht="20.25">
      <c r="A45" s="11"/>
      <c r="B45" s="2"/>
      <c r="C45" s="2"/>
      <c r="D45" s="2"/>
      <c r="E45" s="11"/>
      <c r="F45" s="11"/>
      <c r="G45" s="7"/>
    </row>
    <row r="46" spans="1:7" ht="20.25">
      <c r="A46" s="11"/>
      <c r="B46" s="2"/>
      <c r="C46" s="2"/>
      <c r="D46" s="2"/>
      <c r="E46" s="11"/>
      <c r="F46" s="11"/>
      <c r="G46" s="7"/>
    </row>
    <row r="47" spans="1:7">
      <c r="A47" s="7"/>
      <c r="B47" s="7"/>
      <c r="C47" s="7"/>
      <c r="D47" s="7"/>
      <c r="E47" s="7"/>
      <c r="F47" s="7"/>
      <c r="G47" s="7"/>
    </row>
    <row r="48" spans="1:7" ht="16.5">
      <c r="A48" s="7"/>
      <c r="B48" s="7"/>
      <c r="C48" s="7"/>
      <c r="D48" s="7"/>
      <c r="E48" s="3"/>
      <c r="F48" s="3"/>
      <c r="G48" s="7"/>
    </row>
    <row r="49" spans="1:7" ht="16.5">
      <c r="A49" s="7"/>
      <c r="B49" s="7"/>
      <c r="C49" s="7"/>
      <c r="D49" s="7"/>
      <c r="E49" s="3"/>
      <c r="F49" s="3"/>
      <c r="G49" s="7"/>
    </row>
    <row r="50" spans="1:7">
      <c r="A50" s="7"/>
      <c r="B50" s="7"/>
      <c r="C50" s="7"/>
      <c r="D50" s="7"/>
      <c r="E50" s="7"/>
      <c r="F50" s="7"/>
      <c r="G50" s="7"/>
    </row>
    <row r="51" spans="1:7">
      <c r="A51" s="7"/>
      <c r="B51" s="7"/>
      <c r="C51" s="7"/>
      <c r="D51" s="7"/>
      <c r="E51" s="7"/>
      <c r="F51" s="7"/>
      <c r="G51" s="7"/>
    </row>
  </sheetData>
  <mergeCells count="5">
    <mergeCell ref="B40:G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5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23</vt:i4>
      </vt:variant>
    </vt:vector>
  </HeadingPairs>
  <TitlesOfParts>
    <vt:vector size="46" baseType="lpstr">
      <vt:lpstr>Լապտերիկ (1)</vt:lpstr>
      <vt:lpstr>ծիածան</vt:lpstr>
      <vt:lpstr>թոռնիկ Մանուշակ </vt:lpstr>
      <vt:lpstr>ժպիտ </vt:lpstr>
      <vt:lpstr>Լուսաստղիկ </vt:lpstr>
      <vt:lpstr>Արձագանք </vt:lpstr>
      <vt:lpstr>Լիլիթ </vt:lpstr>
      <vt:lpstr>Նանուլիկ</vt:lpstr>
      <vt:lpstr>Լիանա</vt:lpstr>
      <vt:lpstr>Արևիկ </vt:lpstr>
      <vt:lpstr>Գոհար</vt:lpstr>
      <vt:lpstr>Փարոս</vt:lpstr>
      <vt:lpstr>Անի պարտեզ</vt:lpstr>
      <vt:lpstr>Կարմիր գլխարկ </vt:lpstr>
      <vt:lpstr>Հենզել և Գրետել</vt:lpstr>
      <vt:lpstr>Սուրբ Մարիամ </vt:lpstr>
      <vt:lpstr>Գյումրու մանկիկ</vt:lpstr>
      <vt:lpstr>Էյլիթիա</vt:lpstr>
      <vt:lpstr>Ձյունիկ</vt:lpstr>
      <vt:lpstr>Հուսո առագաստ </vt:lpstr>
      <vt:lpstr>Երազանք </vt:lpstr>
      <vt:lpstr>Անուլիկ </vt:lpstr>
      <vt:lpstr>Զանգակ </vt:lpstr>
      <vt:lpstr>'Անի պարտեզ'!Область_печати</vt:lpstr>
      <vt:lpstr>'Անուլիկ '!Область_печати</vt:lpstr>
      <vt:lpstr>'Արևիկ '!Область_печати</vt:lpstr>
      <vt:lpstr>'Արձագանք '!Область_печати</vt:lpstr>
      <vt:lpstr>'Գյումրու մանկիկ'!Область_печати</vt:lpstr>
      <vt:lpstr>Գոհար!Область_печати</vt:lpstr>
      <vt:lpstr>'Երազանք '!Область_печати</vt:lpstr>
      <vt:lpstr>'Զանգակ '!Область_печати</vt:lpstr>
      <vt:lpstr>Էյլիթիա!Область_печати</vt:lpstr>
      <vt:lpstr>'թոռնիկ Մանուշակ '!Область_печати</vt:lpstr>
      <vt:lpstr>'ժպիտ '!Область_печати</vt:lpstr>
      <vt:lpstr>'Լապտերիկ (1)'!Область_печати</vt:lpstr>
      <vt:lpstr>Լիանա!Область_печати</vt:lpstr>
      <vt:lpstr>'Լիլիթ '!Область_печати</vt:lpstr>
      <vt:lpstr>'Լուսաստղիկ '!Область_печати</vt:lpstr>
      <vt:lpstr>ծիածան!Область_печати</vt:lpstr>
      <vt:lpstr>'Կարմիր գլխարկ '!Область_печати</vt:lpstr>
      <vt:lpstr>'Հենզել և Գրետել'!Область_печати</vt:lpstr>
      <vt:lpstr>'Հուսո առագաստ '!Область_печати</vt:lpstr>
      <vt:lpstr>Ձյունիկ!Область_печати</vt:lpstr>
      <vt:lpstr>Նանուլիկ!Область_печати</vt:lpstr>
      <vt:lpstr>'Սուրբ Մարիամ '!Область_печати</vt:lpstr>
      <vt:lpstr>Փարոս!Область_печати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2024-04-04T07:30:23Z</dcterms:modified>
</cp:coreProperties>
</file>